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66925"/>
  <mc:AlternateContent xmlns:mc="http://schemas.openxmlformats.org/markup-compatibility/2006">
    <mc:Choice Requires="x15">
      <x15ac:absPath xmlns:x15ac="http://schemas.microsoft.com/office/spreadsheetml/2010/11/ac" url="C:\Users\Mhodi (ICT Section)\Downloads\"/>
    </mc:Choice>
  </mc:AlternateContent>
  <xr:revisionPtr revIDLastSave="0" documentId="13_ncr:1_{5492CF10-533F-47D6-A567-18A05D85ECC3}" xr6:coauthVersionLast="47" xr6:coauthVersionMax="47" xr10:uidLastSave="{00000000-0000-0000-0000-000000000000}"/>
  <bookViews>
    <workbookView xWindow="-120" yWindow="-120" windowWidth="29040" windowHeight="16440" firstSheet="1" activeTab="1" xr2:uid="{4CF0E221-2876-409A-97F3-851BAB17C1CD}"/>
  </bookViews>
  <sheets>
    <sheet name="database" sheetId="3" state="veryHidden" r:id="rId1"/>
    <sheet name="Encoding" sheetId="4" r:id="rId2"/>
    <sheet name="IPCRF_PART I" sheetId="1" r:id="rId3"/>
    <sheet name="PART II COMPETENCIES (HTs)" sheetId="5" r:id="rId4"/>
    <sheet name="PART III-IV_2021 (3)" sheetId="6" r:id="rId5"/>
    <sheet name="Ref" sheetId="2" state="veryHidden" r:id="rId6"/>
  </sheets>
  <definedNames>
    <definedName name="_xlnm.Print_Area" localSheetId="1">Encoding!$A$1:$I$33</definedName>
    <definedName name="_xlnm.Print_Area" localSheetId="2">'IPCRF_PART I'!$A$1:$P$264</definedName>
    <definedName name="_xlnm.Print_Area" localSheetId="3">'PART II COMPETENCIES (HTs)'!$A$1:$Q$44</definedName>
    <definedName name="_xlnm.Print_Area" localSheetId="4">'PART III-IV_2021 (3)'!$A$2:$N$26</definedName>
    <definedName name="_xlnm.Print_Titles" localSheetId="2">'IPCRF_PART I'!$10:$12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4" l="1"/>
  <c r="D258" i="1"/>
  <c r="L216" i="1" l="1"/>
  <c r="M216" i="1"/>
  <c r="N216" i="1"/>
  <c r="J24" i="6"/>
  <c r="E13" i="6"/>
  <c r="K13" i="6"/>
  <c r="B2" i="3"/>
  <c r="H17" i="4"/>
  <c r="O216" i="1" l="1"/>
  <c r="P216" i="1" s="1"/>
  <c r="C3" i="1"/>
  <c r="E43" i="5"/>
  <c r="F24" i="6"/>
  <c r="DG2" i="3"/>
  <c r="DF2" i="3"/>
  <c r="DE2" i="3"/>
  <c r="N43" i="5"/>
  <c r="J43" i="5"/>
  <c r="F27" i="5"/>
  <c r="B27" i="5"/>
  <c r="CV2" i="3" s="1"/>
  <c r="K18" i="5"/>
  <c r="DB2" i="3" s="1"/>
  <c r="F14" i="5"/>
  <c r="CX2" i="3" s="1"/>
  <c r="B14" i="5"/>
  <c r="CU2" i="3" s="1"/>
  <c r="O3" i="5"/>
  <c r="DC2" i="3" s="1"/>
  <c r="K3" i="5"/>
  <c r="F3" i="5"/>
  <c r="CW2" i="3" s="1"/>
  <c r="B3" i="5"/>
  <c r="CT2" i="3" s="1"/>
  <c r="B24" i="6"/>
  <c r="E11" i="6"/>
  <c r="O29" i="5" l="1"/>
  <c r="DD2" i="3" s="1"/>
  <c r="DA2" i="3"/>
  <c r="O26" i="5"/>
  <c r="CZ2" i="3" s="1"/>
  <c r="CY2" i="3"/>
  <c r="O32" i="5" l="1"/>
  <c r="H28" i="4" l="1"/>
  <c r="H15" i="4"/>
  <c r="H16" i="4"/>
  <c r="H18" i="4"/>
  <c r="H19" i="4"/>
  <c r="H20" i="4"/>
  <c r="H21" i="4"/>
  <c r="H22" i="4"/>
  <c r="H23" i="4"/>
  <c r="H24" i="4"/>
  <c r="H25" i="4"/>
  <c r="H26" i="4"/>
  <c r="H27" i="4"/>
  <c r="H14" i="4"/>
  <c r="H13" i="4"/>
  <c r="M67" i="1"/>
  <c r="AI2" i="3" s="1"/>
  <c r="N67" i="1"/>
  <c r="AY2" i="3" s="1"/>
  <c r="M80" i="1"/>
  <c r="AJ2" i="3" s="1"/>
  <c r="N80" i="1"/>
  <c r="AZ2" i="3" s="1"/>
  <c r="M91" i="1"/>
  <c r="AK2" i="3" s="1"/>
  <c r="N91" i="1"/>
  <c r="BA2" i="3" s="1"/>
  <c r="M108" i="1"/>
  <c r="AL2" i="3" s="1"/>
  <c r="N108" i="1"/>
  <c r="BB2" i="3" s="1"/>
  <c r="M122" i="1"/>
  <c r="AM2" i="3" s="1"/>
  <c r="N122" i="1"/>
  <c r="BC2" i="3" s="1"/>
  <c r="M139" i="1"/>
  <c r="AN2" i="3" s="1"/>
  <c r="N139" i="1"/>
  <c r="BD2" i="3" s="1"/>
  <c r="M156" i="1"/>
  <c r="AO2" i="3" s="1"/>
  <c r="N156" i="1"/>
  <c r="BE2" i="3" s="1"/>
  <c r="M170" i="1"/>
  <c r="AP2" i="3" s="1"/>
  <c r="N170" i="1"/>
  <c r="BF2" i="3" s="1"/>
  <c r="M187" i="1"/>
  <c r="AQ2" i="3" s="1"/>
  <c r="N187" i="1"/>
  <c r="BG2" i="3" s="1"/>
  <c r="M203" i="1"/>
  <c r="AR2" i="3" s="1"/>
  <c r="N203" i="1"/>
  <c r="BH2" i="3" s="1"/>
  <c r="AS2" i="3"/>
  <c r="BI2" i="3"/>
  <c r="M233" i="1"/>
  <c r="AT2" i="3" s="1"/>
  <c r="N233" i="1"/>
  <c r="BJ2" i="3" s="1"/>
  <c r="M250" i="1"/>
  <c r="AU2" i="3" s="1"/>
  <c r="N250" i="1"/>
  <c r="BK2" i="3" s="1"/>
  <c r="L250" i="1"/>
  <c r="AE2" i="3" s="1"/>
  <c r="L233" i="1"/>
  <c r="AD2" i="3" s="1"/>
  <c r="AC2" i="3"/>
  <c r="L203" i="1"/>
  <c r="AB2" i="3" s="1"/>
  <c r="L187" i="1"/>
  <c r="AA2" i="3" s="1"/>
  <c r="L170" i="1"/>
  <c r="Z2" i="3" s="1"/>
  <c r="L156" i="1"/>
  <c r="Y2" i="3" s="1"/>
  <c r="L139" i="1"/>
  <c r="X2" i="3" s="1"/>
  <c r="L122" i="1"/>
  <c r="W2" i="3" s="1"/>
  <c r="L108" i="1"/>
  <c r="V2" i="3" s="1"/>
  <c r="L91" i="1"/>
  <c r="U2" i="3" s="1"/>
  <c r="L80" i="1"/>
  <c r="L67" i="1"/>
  <c r="M49" i="1"/>
  <c r="AH2" i="3" s="1"/>
  <c r="N49" i="1"/>
  <c r="AX2" i="3" s="1"/>
  <c r="L49" i="1"/>
  <c r="M32" i="1"/>
  <c r="AG2" i="3" s="1"/>
  <c r="N32" i="1"/>
  <c r="AW2" i="3" s="1"/>
  <c r="L32" i="1"/>
  <c r="Q2" i="3" s="1"/>
  <c r="M13" i="1"/>
  <c r="AF2" i="3" s="1"/>
  <c r="N13" i="1"/>
  <c r="AV2" i="3" s="1"/>
  <c r="L13" i="1"/>
  <c r="P2" i="3" s="1"/>
  <c r="M2" i="3"/>
  <c r="L2" i="3"/>
  <c r="K2" i="3"/>
  <c r="J2" i="3"/>
  <c r="I2" i="3"/>
  <c r="C2" i="3"/>
  <c r="A2" i="3"/>
  <c r="C4" i="1"/>
  <c r="I7" i="1"/>
  <c r="O2" i="3" s="1"/>
  <c r="I5" i="1"/>
  <c r="N2" i="3" s="1"/>
  <c r="I3" i="1"/>
  <c r="C5" i="1"/>
  <c r="D2" i="3" s="1"/>
  <c r="A30" i="4"/>
  <c r="K11" i="6" l="1"/>
  <c r="R2" i="3"/>
  <c r="O49" i="1"/>
  <c r="BN2" i="3" s="1"/>
  <c r="S2" i="3"/>
  <c r="O67" i="1"/>
  <c r="BO2" i="3" s="1"/>
  <c r="C7" i="1"/>
  <c r="F2" i="3" s="1"/>
  <c r="T2" i="3"/>
  <c r="O80" i="1"/>
  <c r="I4" i="1"/>
  <c r="H2" i="3" s="1"/>
  <c r="G2" i="3"/>
  <c r="C6" i="1"/>
  <c r="E2" i="3" s="1"/>
  <c r="O250" i="1"/>
  <c r="O233" i="1"/>
  <c r="O203" i="1"/>
  <c r="O187" i="1"/>
  <c r="BW2" i="3" s="1"/>
  <c r="O170" i="1"/>
  <c r="BV2" i="3" s="1"/>
  <c r="O156" i="1"/>
  <c r="BU2" i="3" s="1"/>
  <c r="O139" i="1"/>
  <c r="O122" i="1"/>
  <c r="BS2" i="3" s="1"/>
  <c r="O108" i="1"/>
  <c r="BR2" i="3" s="1"/>
  <c r="O91" i="1"/>
  <c r="BQ2" i="3" s="1"/>
  <c r="O32" i="1"/>
  <c r="BM2" i="3" s="1"/>
  <c r="O13" i="1"/>
  <c r="P108" i="1" l="1"/>
  <c r="CH2" i="3" s="1"/>
  <c r="P250" i="1"/>
  <c r="CQ2" i="3" s="1"/>
  <c r="CA2" i="3"/>
  <c r="P233" i="1"/>
  <c r="CP2" i="3" s="1"/>
  <c r="BZ2" i="3"/>
  <c r="CO2" i="3"/>
  <c r="BY2" i="3"/>
  <c r="P203" i="1"/>
  <c r="CN2" i="3" s="1"/>
  <c r="BX2" i="3"/>
  <c r="P187" i="1"/>
  <c r="CM2" i="3" s="1"/>
  <c r="P170" i="1"/>
  <c r="CL2" i="3" s="1"/>
  <c r="P156" i="1"/>
  <c r="CK2" i="3" s="1"/>
  <c r="P139" i="1"/>
  <c r="CJ2" i="3" s="1"/>
  <c r="BT2" i="3"/>
  <c r="P122" i="1"/>
  <c r="CI2" i="3" s="1"/>
  <c r="P91" i="1"/>
  <c r="CG2" i="3" s="1"/>
  <c r="P80" i="1"/>
  <c r="CF2" i="3" s="1"/>
  <c r="BP2" i="3"/>
  <c r="P67" i="1"/>
  <c r="CE2" i="3" s="1"/>
  <c r="P49" i="1"/>
  <c r="CD2" i="3" s="1"/>
  <c r="P32" i="1"/>
  <c r="CC2" i="3" s="1"/>
  <c r="P13" i="1"/>
  <c r="BL2" i="3"/>
  <c r="CB2" i="3" l="1"/>
  <c r="O259" i="1"/>
  <c r="O262" i="1" s="1"/>
  <c r="CS2" i="3" s="1"/>
  <c r="I13" i="4"/>
  <c r="I14" i="4"/>
  <c r="I21" i="4"/>
  <c r="I19" i="4"/>
  <c r="I22" i="4"/>
  <c r="I20" i="4"/>
  <c r="I25" i="4"/>
  <c r="I27" i="4"/>
  <c r="I18" i="4"/>
  <c r="I16" i="4"/>
  <c r="I26" i="4"/>
  <c r="I23" i="4"/>
  <c r="I24" i="4"/>
  <c r="I17" i="4"/>
  <c r="I15" i="4"/>
  <c r="I28" i="4"/>
  <c r="CR2" i="3" l="1"/>
  <c r="H30" i="4"/>
  <c r="G5" i="6" l="1"/>
  <c r="H32" i="4"/>
  <c r="K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JekyllCadungog</author>
  </authors>
  <commentList>
    <comment ref="C3" authorId="0" shapeId="0" xr:uid="{F0B6A7A1-C271-48B4-8A4C-637713B2874C}">
      <text>
        <r>
          <rPr>
            <b/>
            <sz val="9"/>
            <color indexed="81"/>
            <rFont val="Tahoma"/>
            <family val="2"/>
          </rPr>
          <t xml:space="preserve">JekyllCadungog:
FIRSTNAME MIDDLE INITIAL LASTNAME
</t>
        </r>
      </text>
    </comment>
    <comment ref="E5" authorId="0" shapeId="0" xr:uid="{313F8CA9-896E-4015-9AA7-03646A195511}">
      <text>
        <r>
          <rPr>
            <b/>
            <sz val="9"/>
            <color indexed="81"/>
            <rFont val="Tahoma"/>
            <family val="2"/>
          </rPr>
          <t>JekyllCadungog:</t>
        </r>
        <r>
          <rPr>
            <sz val="9"/>
            <color indexed="81"/>
            <rFont val="Tahoma"/>
            <family val="2"/>
          </rPr>
          <t xml:space="preserve">
Format: DD/MM/YYYY</t>
        </r>
      </text>
    </comment>
    <comment ref="E6" authorId="0" shapeId="0" xr:uid="{D17CE5AF-0396-405A-96A6-33EE8929636D}">
      <text>
        <r>
          <rPr>
            <b/>
            <sz val="9"/>
            <color indexed="81"/>
            <rFont val="Tahoma"/>
            <family val="2"/>
          </rPr>
          <t>JekyllCadungog:</t>
        </r>
        <r>
          <rPr>
            <sz val="9"/>
            <color indexed="81"/>
            <rFont val="Tahoma"/>
            <family val="2"/>
          </rPr>
          <t xml:space="preserve">
Please select here</t>
        </r>
      </text>
    </comment>
    <comment ref="C7" authorId="0" shapeId="0" xr:uid="{686C8FEA-DD0C-4D90-850F-0CF71977A7D3}">
      <text>
        <r>
          <rPr>
            <b/>
            <sz val="9"/>
            <color indexed="81"/>
            <rFont val="Tahoma"/>
            <family val="2"/>
          </rPr>
          <t>JekyllCadungog:</t>
        </r>
        <r>
          <rPr>
            <sz val="9"/>
            <color indexed="81"/>
            <rFont val="Tahoma"/>
            <family val="2"/>
          </rPr>
          <t xml:space="preserve">
JUST TYPE YOUR SCHOOL ID HERE</t>
        </r>
      </text>
    </comment>
  </commentList>
</comments>
</file>

<file path=xl/sharedStrings.xml><?xml version="1.0" encoding="utf-8"?>
<sst xmlns="http://schemas.openxmlformats.org/spreadsheetml/2006/main" count="1819" uniqueCount="1094">
  <si>
    <t>Name of Employee:</t>
  </si>
  <si>
    <t>Name of Rater:</t>
  </si>
  <si>
    <t>Position:</t>
  </si>
  <si>
    <t>School ID:</t>
  </si>
  <si>
    <t>Date of Review:</t>
  </si>
  <si>
    <t>School:</t>
  </si>
  <si>
    <t>District:</t>
  </si>
  <si>
    <t>Rating Period:</t>
  </si>
  <si>
    <t>TO BE FILLED OUT DURING PLANNING</t>
  </si>
  <si>
    <t>MFOs</t>
  </si>
  <si>
    <t>KRAs</t>
  </si>
  <si>
    <t>Objectives</t>
  </si>
  <si>
    <t>Weight</t>
  </si>
  <si>
    <t>MOVs</t>
  </si>
  <si>
    <t>Performance Indicators</t>
  </si>
  <si>
    <t>Rating</t>
  </si>
  <si>
    <t>Ave</t>
  </si>
  <si>
    <t>Score</t>
  </si>
  <si>
    <t>QET</t>
  </si>
  <si>
    <t>Outstanding</t>
  </si>
  <si>
    <t>Very</t>
  </si>
  <si>
    <t>Satisfactory</t>
  </si>
  <si>
    <t>Unsatisfactory</t>
  </si>
  <si>
    <t>Poor</t>
  </si>
  <si>
    <t>(5)</t>
  </si>
  <si>
    <t>Satisfactory (4)</t>
  </si>
  <si>
    <t>(3)</t>
  </si>
  <si>
    <t>(2)</t>
  </si>
  <si>
    <t>(1)</t>
  </si>
  <si>
    <t>Q</t>
  </si>
  <si>
    <t>E</t>
  </si>
  <si>
    <t>T</t>
  </si>
  <si>
    <t>Basic Education Services</t>
  </si>
  <si>
    <t>1. Leading Strategically</t>
  </si>
  <si>
    <t>Quality</t>
  </si>
  <si>
    <t>No SIP/Enhanced AIP</t>
  </si>
  <si>
    <t xml:space="preserve">1. APR results  with attached physical and finacial targets and actual accomplishments              </t>
  </si>
  <si>
    <t>Efficiency</t>
  </si>
  <si>
    <t>1. Transmittal on the submission of appraised enhanced SIP/AIP and APR results</t>
  </si>
  <si>
    <t>Timeliness</t>
  </si>
  <si>
    <t>2. Applied knowledge in the preparation &amp; conduct of action research to improve school performance</t>
  </si>
  <si>
    <t>1. Certificate of Competed Research                    2. Financial Report                                       3. Research Article</t>
  </si>
  <si>
    <t>No research proposal submitted</t>
  </si>
  <si>
    <t>Research was completed within the resources stated in the implementation plan</t>
  </si>
  <si>
    <t>Research was completed with 5-10 % of  the resources stated in the implementation plan</t>
  </si>
  <si>
    <t>Research was completed with 11-15% of  the resources stated in the implementation plan</t>
  </si>
  <si>
    <t>Research was completed witth 16%  and above of  the resources stated in the implementation plan</t>
  </si>
  <si>
    <t>Research not conducted</t>
  </si>
  <si>
    <t>1. Implementation report that showed planned and actual conduct of activities</t>
  </si>
  <si>
    <t>Research was conducted based on the dates indicated in the plan</t>
  </si>
  <si>
    <t>Research was conducted with 1-2 dates rescheduled</t>
  </si>
  <si>
    <t>Research was conducted with 3-4 dates rescheduled</t>
  </si>
  <si>
    <t>Research was conducted with 5-6 dates rescheduled</t>
  </si>
  <si>
    <t>Research was conducted with 7 and above dates rescheduled</t>
  </si>
  <si>
    <t xml:space="preserve">1.Monitoring and evaluation plan                         2. Copy of policy recommendation    3. Monitoring Tools            </t>
  </si>
  <si>
    <t>No monitoring of AIP implementation conducted</t>
  </si>
  <si>
    <t xml:space="preserve">1. M &amp; E Reports         2. Adjusted AIP                        </t>
  </si>
  <si>
    <t>No reports submitted</t>
  </si>
  <si>
    <t>1.  Transmittals stamped received</t>
  </si>
  <si>
    <t>2. Managing School Operation and Resources</t>
  </si>
  <si>
    <t>5. Demonstrated skills &amp; understanding in managing &amp; monitoring school data using technology, school facilities &amp; equipments to ensure effective &amp; efficient school operations</t>
  </si>
  <si>
    <t>6. Provided school safety &amp; disaster preparedness to ensure a child-friendly &amp; safe learning environment for learners</t>
  </si>
  <si>
    <t>Showed evidences for implementation of 4  areas edumerated</t>
  </si>
  <si>
    <t>Showed evidences for implementation of 3  areas edumerated</t>
  </si>
  <si>
    <t>Showed evidences for implementation of 2  areas edumerated</t>
  </si>
  <si>
    <t>Showed no evidence for implementation of 1 area edumerated</t>
  </si>
  <si>
    <t>0 injuries during typhoons, earthquake, school events &amp; other school-based DRRM</t>
  </si>
  <si>
    <t>5 injuries during typhoons, earthquake, school events &amp; other school-based DRRM</t>
  </si>
  <si>
    <t>10 injuries during typhoons, earthquake, school events &amp; other school-based DRRM</t>
  </si>
  <si>
    <t>15 injuries during typhoons, earthquake, school events &amp; other school-based DRRM</t>
  </si>
  <si>
    <t>10 or more injuries during typhoons, earthquake, school events &amp; other school-based DRRM</t>
  </si>
  <si>
    <t>Transmittals stamped received byrecors section or program owners</t>
  </si>
  <si>
    <t>100% of the classroom were painted, lighted, well ventilated &amp; conducive to learning 1 month before the opening of classes</t>
  </si>
  <si>
    <t>100% of the classroom were painted, lighted, well ventilated &amp; conducive to learning 3 weeks before the opening of classes</t>
  </si>
  <si>
    <t>100% of the classroom were painted, lighted, well ventilated &amp; conducive to learning 1 weeks before the opening of classes</t>
  </si>
  <si>
    <t>100% of the classroom were painted, lighted, well ventilated &amp; conducive to learning 6-1 day before the opening of classes</t>
  </si>
  <si>
    <t>3. Focusing on teaching and learning</t>
  </si>
  <si>
    <t xml:space="preserve">1.Transmittal of supervisory report stamped received     </t>
  </si>
  <si>
    <t>Provided assistance to 100% of the teachers based on the the needs in maintaining conducive classrooms and classroom discipline</t>
  </si>
  <si>
    <t>Provided assistance to 90-99% of the teachers based on the the needs in maintaining conducive classrooms and classroom discipline</t>
  </si>
  <si>
    <t>Provided assistance to 70-79% of the teachers based on the the needs in maintaining conducive classrooms and classroom discipline</t>
  </si>
  <si>
    <t>Provided assistance to 69% &amp; below of the teachers based on the the needs in maintaining conducive classrooms and classroom discipline</t>
  </si>
  <si>
    <t>Logbook/logsheet on the provision of the above assistance with the concern teacher's signature</t>
  </si>
  <si>
    <t xml:space="preserve">Provided assistance to teachers in need in maintaining conducive classrooms and classroom discipline with an average of 1-2 working days from observation or request </t>
  </si>
  <si>
    <t xml:space="preserve">Provided assistance to teachers in need in maintaining conducive classrooms and classroom discipline with an average of 3-4 working days from observation or request </t>
  </si>
  <si>
    <t xml:space="preserve">Provided assistance to teachers in need in maintaining conducive classrooms and classroom discipline with an average of 5-6 working days from observation or request </t>
  </si>
  <si>
    <t xml:space="preserve">Provided assistance to teachers in need in maintaining conducive classrooms and classroom discipline with an average of 7-8 working days from observation or request </t>
  </si>
  <si>
    <t xml:space="preserve">Provided assistance to teachers in need in maintaining conducive classrooms and classroom discipline with an average of 9 &amp; more working days from observation or request </t>
  </si>
  <si>
    <t>9. Utilized learners achievements and other performance indicators in planning and in career awareness/ guidance.</t>
  </si>
  <si>
    <t>Report on the scheduled activities versus actual implementation</t>
  </si>
  <si>
    <t>4. Developing sefl and others</t>
  </si>
  <si>
    <t>No plan presented</t>
  </si>
  <si>
    <t>1. Accomplishment reports</t>
  </si>
  <si>
    <t>Presented accomplishment reports that indicates linkage to  internal and/or external stakeholders with at least 90-100% achievement with MOVs</t>
  </si>
  <si>
    <t>Submited accomplishment reports that indicates linkage to internal and/or external stakeholders with at least 60-69% achievement with MOVs</t>
  </si>
  <si>
    <t>Submitted accomplishment reports that indicates linkage to internal and/or external stakeholders&amp; with at least 59% &amp; below achievement with MOVs</t>
  </si>
  <si>
    <t>12.  Implemented  awards, recognition, benefits, welfare, and incentives for school personnel, learners, and other stakehoders based on existing guidelines.</t>
  </si>
  <si>
    <t>1.List of PRAISE committee       2.Received Designation Orders with Roles &amp; Functions       3.PRAISE Committee Accomplishment Report                     4.  List of teachers due for step increment                 5. list of teacher qualified for reclassification/conversion                      6. List of teacher with processed tep increment and with reclassified/converted item                                  7. Copy of a program reflecting the list of awardees</t>
  </si>
  <si>
    <t xml:space="preserve">Provided evidences on the provision of the following:                        1. privileges and benefits of school personnel               2. rewards and recognition of learners only                                                  </t>
  </si>
  <si>
    <t xml:space="preserve">Provided evidences on the provision of  privileges and benefits of school personnel only                                                           </t>
  </si>
  <si>
    <t xml:space="preserve">1. List of group of stakeholders supporting the activities 2. Deed of donations or acknowledgment receipts </t>
  </si>
  <si>
    <t>Provided evidences of 5 activities supported by stakeholders</t>
  </si>
  <si>
    <t>Provided evidences of 4 activities supported by stakeholders</t>
  </si>
  <si>
    <t>Provided evidences of  3 activities supported by stakeholders</t>
  </si>
  <si>
    <t>Provided evidences of  2 activities supported by stakeholders</t>
  </si>
  <si>
    <t>Provided evidences of  1 or no activity supported by stakeholders</t>
  </si>
  <si>
    <t>Implemented awards and recognition based on costumized school calendar of activities</t>
  </si>
  <si>
    <t>Implemented awards and recognition based on costumized school calendar of activities with an average of 1-2 activities rescheduled</t>
  </si>
  <si>
    <t>Implemented awards and recognition based on costumized school calendar of activities with an average of 3 activities rescheduled</t>
  </si>
  <si>
    <t>Implemented awards and recognition based on costumized school calendar of activities with an average of 4 activities rescheduled</t>
  </si>
  <si>
    <t>Implemented awards and recognition based on costumized school calendar of activities with all activities rescheduled</t>
  </si>
  <si>
    <t>5. Building Connections</t>
  </si>
  <si>
    <t>1.AIP that integrated stakeholders participation                   2. MOU or any statements of commitment as  support from the different groups of stakeholders</t>
  </si>
  <si>
    <t xml:space="preserve">1. Deed of Donation &amp; Acceptance (aligned to PPAs indicated in the plan)                   2.Pictures        3.Attendance sheet  of various volunteers of different school activities conducted    </t>
  </si>
  <si>
    <t>.Accomplishment Report that reflected the target date and actual conduct of the activities</t>
  </si>
  <si>
    <t xml:space="preserve">14. Implemented plan for the management of school organizations </t>
  </si>
  <si>
    <t>Consolidated report of the implementation of the plans which reflected rate of accomplishments with supporting documents</t>
  </si>
  <si>
    <t>Consolidated report on the target date of implementation vesus actual conduct of activities with supporting documents</t>
  </si>
  <si>
    <t>1. GAD Plan &amp; Accomplishment             2. PSS Accomplishment Report</t>
  </si>
  <si>
    <t xml:space="preserve">Copy of implementation report with supporting documents that shows rate of accomplishment </t>
  </si>
  <si>
    <t>Plus Factor</t>
  </si>
  <si>
    <t>Performed various related tasks/activities that contributed to school administration and supervison.</t>
  </si>
  <si>
    <t>RANGE</t>
  </si>
  <si>
    <t>ADJECTIVAL RATING</t>
  </si>
  <si>
    <t xml:space="preserve">OVERALL NUMERICAL RATING                 </t>
  </si>
  <si>
    <t>4.500-5.000</t>
  </si>
  <si>
    <t>OUTSTANDING</t>
  </si>
  <si>
    <t>3.500-4.499</t>
  </si>
  <si>
    <t>VERY SATISFACTORY</t>
  </si>
  <si>
    <t>2.500-3.499</t>
  </si>
  <si>
    <t>SATISFACTORY</t>
  </si>
  <si>
    <t>1.500-2.499</t>
  </si>
  <si>
    <t>UNSATISFACTORY</t>
  </si>
  <si>
    <t>BELOW 1.499</t>
  </si>
  <si>
    <t>POOR</t>
  </si>
  <si>
    <t>sch_id</t>
  </si>
  <si>
    <t>sch_name</t>
  </si>
  <si>
    <t>dist</t>
  </si>
  <si>
    <t xml:space="preserve">Alicia NHS </t>
  </si>
  <si>
    <t>ALICIA</t>
  </si>
  <si>
    <t>Dawa-Dawa NHS</t>
  </si>
  <si>
    <t>Lutiman NHS</t>
  </si>
  <si>
    <t>Kawayan NHS</t>
  </si>
  <si>
    <t xml:space="preserve">Milagrosa NHS </t>
  </si>
  <si>
    <t>Buug NHS</t>
  </si>
  <si>
    <t>BUUG</t>
  </si>
  <si>
    <t>Del Monte NHS</t>
  </si>
  <si>
    <t>Villacastor NHS</t>
  </si>
  <si>
    <t>Talairan Integrated School</t>
  </si>
  <si>
    <t>Basalem NHS</t>
  </si>
  <si>
    <t>Diplahan NHS</t>
  </si>
  <si>
    <t>DIPLAHAN</t>
  </si>
  <si>
    <t>Gaulan NHS</t>
  </si>
  <si>
    <t>Guinoman NHS</t>
  </si>
  <si>
    <t>Lindang NHS</t>
  </si>
  <si>
    <t>Natan NHS</t>
  </si>
  <si>
    <t>Balangao NHS</t>
  </si>
  <si>
    <t>Ditay NHS</t>
  </si>
  <si>
    <t>Imelda NHS</t>
  </si>
  <si>
    <t>IMELDA</t>
  </si>
  <si>
    <t>Ipil NHS</t>
  </si>
  <si>
    <t>IPIL</t>
  </si>
  <si>
    <t xml:space="preserve">Makilas NHS </t>
  </si>
  <si>
    <t>Zamboanga Sibugay NHS</t>
  </si>
  <si>
    <t>Bacalan NHS</t>
  </si>
  <si>
    <t>Timalang NHS</t>
  </si>
  <si>
    <t>Magdaup NHS</t>
  </si>
  <si>
    <t>Taway NHS</t>
  </si>
  <si>
    <t>Francisco Ramos NHS (formerly Buayan NHS)</t>
  </si>
  <si>
    <t>KABASALAN</t>
  </si>
  <si>
    <t>Kabasalan NHS</t>
  </si>
  <si>
    <t xml:space="preserve">Kabasalan Science &amp; Technology HS </t>
  </si>
  <si>
    <t>Simbol NHS</t>
  </si>
  <si>
    <t>Palinta NHS</t>
  </si>
  <si>
    <t>Mabuhay NHS</t>
  </si>
  <si>
    <t>MABUHAY</t>
  </si>
  <si>
    <t>Mabuhay Agro-Industrial HS</t>
  </si>
  <si>
    <t xml:space="preserve">La Dicha NHS </t>
  </si>
  <si>
    <t>MALANGAS</t>
  </si>
  <si>
    <t>Malangas NHS</t>
  </si>
  <si>
    <t>Catituan NHS</t>
  </si>
  <si>
    <t>Dionisio Lopez Sr. NHS</t>
  </si>
  <si>
    <t>Naga NHS</t>
  </si>
  <si>
    <t>NAGA</t>
  </si>
  <si>
    <t>Santa Clara NHS</t>
  </si>
  <si>
    <t>Guintoloan NHS</t>
  </si>
  <si>
    <t>Sulo NHS</t>
  </si>
  <si>
    <t>Tambanan NHS</t>
  </si>
  <si>
    <t>Baga NHS</t>
  </si>
  <si>
    <t>Sandayong NHS</t>
  </si>
  <si>
    <t>Olutanga NHS</t>
  </si>
  <si>
    <t>OLUTANGA</t>
  </si>
  <si>
    <t>Pantaleon Cudiera NHS</t>
  </si>
  <si>
    <t>Guintolan NHS</t>
  </si>
  <si>
    <t>PAYAO</t>
  </si>
  <si>
    <t xml:space="preserve">Nanan NHS </t>
  </si>
  <si>
    <t>Payao NHS</t>
  </si>
  <si>
    <t>Balungisan NHS</t>
  </si>
  <si>
    <t>Bulawan NHS</t>
  </si>
  <si>
    <t>Dalama NHS</t>
  </si>
  <si>
    <t>Surabay NHS</t>
  </si>
  <si>
    <t>RT LIM</t>
  </si>
  <si>
    <t>Malubal NHS</t>
  </si>
  <si>
    <t>San Fernandino NHS</t>
  </si>
  <si>
    <t>Gango NHS</t>
  </si>
  <si>
    <t>Sto. Rosario NHS</t>
  </si>
  <si>
    <t>Silingan IS</t>
  </si>
  <si>
    <t>RTLIM</t>
  </si>
  <si>
    <t xml:space="preserve">Laih-Batu NHS </t>
  </si>
  <si>
    <t>SIAY</t>
  </si>
  <si>
    <t xml:space="preserve">Minsulao NHS </t>
  </si>
  <si>
    <t>Siay NHS</t>
  </si>
  <si>
    <t>Monching  NHS</t>
  </si>
  <si>
    <t>Camanga NHS</t>
  </si>
  <si>
    <t>Talusan NHS</t>
  </si>
  <si>
    <t>TALUSAN</t>
  </si>
  <si>
    <t>Kasigpitan NHS</t>
  </si>
  <si>
    <t>Laparay NHS</t>
  </si>
  <si>
    <t>Palomoc NHS</t>
  </si>
  <si>
    <t>TITAY</t>
  </si>
  <si>
    <t xml:space="preserve">San Antonio NHS </t>
  </si>
  <si>
    <t>Titay NHS</t>
  </si>
  <si>
    <t>Malagandis NHS</t>
  </si>
  <si>
    <t>Kipit NHS</t>
  </si>
  <si>
    <t>Salip T. Hasim NHS</t>
  </si>
  <si>
    <t>Sta. Fe NHS</t>
  </si>
  <si>
    <t>Kitabog NHS</t>
  </si>
  <si>
    <t>Pioneer NHS</t>
  </si>
  <si>
    <t>TUNGAWAN</t>
  </si>
  <si>
    <t>Tungawan NHS</t>
  </si>
  <si>
    <t>San Isidro NHS</t>
  </si>
  <si>
    <t>Sisay NHS</t>
  </si>
  <si>
    <t>San Pedro NHS</t>
  </si>
  <si>
    <t>Langon NHS</t>
  </si>
  <si>
    <t>Lali Alam IS (formerly Linguisan ES)</t>
  </si>
  <si>
    <t xml:space="preserve">Alegria ES </t>
  </si>
  <si>
    <t>Alicia CES</t>
  </si>
  <si>
    <t>Bella ES</t>
  </si>
  <si>
    <t>Calades ES</t>
  </si>
  <si>
    <t>Concepcion ES</t>
  </si>
  <si>
    <t>Dawa-Dawa ES</t>
  </si>
  <si>
    <t>Gulayon ES</t>
  </si>
  <si>
    <t>Ilisan ES</t>
  </si>
  <si>
    <t xml:space="preserve">J. Luna PS </t>
  </si>
  <si>
    <t>Kapatagan ES</t>
  </si>
  <si>
    <t>Kauswagan ES</t>
  </si>
  <si>
    <t>Kawayan ES</t>
  </si>
  <si>
    <t>Lapaz  ES</t>
  </si>
  <si>
    <t>Lambuyogan ES</t>
  </si>
  <si>
    <t>Lapirawan ES</t>
  </si>
  <si>
    <t>Litayon ES</t>
  </si>
  <si>
    <t>Lutiman ES</t>
  </si>
  <si>
    <t>Milagrosa ES</t>
  </si>
  <si>
    <t>Haron A. Kiram Naga-Naga ES</t>
  </si>
  <si>
    <t>Pandan-Pandan ES</t>
  </si>
  <si>
    <t>Payongan ES</t>
  </si>
  <si>
    <t>Sta. Maria ES</t>
  </si>
  <si>
    <t>Sto. Niño ES</t>
  </si>
  <si>
    <t>Talaptap ES</t>
  </si>
  <si>
    <t>Tampalan ES</t>
  </si>
  <si>
    <t>Salih H. Musa Tandiong - Muslim ES</t>
  </si>
  <si>
    <t>Tantawan PS</t>
  </si>
  <si>
    <t>Timbang-Timbang ES</t>
  </si>
  <si>
    <t>Bagong Buhay ES</t>
  </si>
  <si>
    <t>Agutayan Paaralan ng Buhay ES</t>
  </si>
  <si>
    <t>Basalem ES</t>
  </si>
  <si>
    <t>Bawang ES</t>
  </si>
  <si>
    <t>Bliss ES</t>
  </si>
  <si>
    <t>Bulaan PS</t>
  </si>
  <si>
    <t>Buug Pilot CS</t>
  </si>
  <si>
    <t>Compostela ES</t>
  </si>
  <si>
    <t xml:space="preserve">Danlugan PS </t>
  </si>
  <si>
    <t>Del Monte ES</t>
  </si>
  <si>
    <t>Guintoluan PS</t>
  </si>
  <si>
    <t>Guitom PS</t>
  </si>
  <si>
    <t>Guminta ES</t>
  </si>
  <si>
    <t>Labrador ES</t>
  </si>
  <si>
    <t>Lantawan PS</t>
  </si>
  <si>
    <t>Ligaya ES</t>
  </si>
  <si>
    <t>Mabuhay ES</t>
  </si>
  <si>
    <t>Maganay ES</t>
  </si>
  <si>
    <t>Manlin ES</t>
  </si>
  <si>
    <t>Muyo ES</t>
  </si>
  <si>
    <t>Pamintayan ES</t>
  </si>
  <si>
    <t>Pling ES</t>
  </si>
  <si>
    <t>Pulog ES</t>
  </si>
  <si>
    <t>San Jose ES</t>
  </si>
  <si>
    <t>Talamimi ES</t>
  </si>
  <si>
    <t>Villacastor ES</t>
  </si>
  <si>
    <t xml:space="preserve">Bag-ong Borbon PS </t>
  </si>
  <si>
    <t>Buug Central SPED Center</t>
  </si>
  <si>
    <t>Balangao ES</t>
  </si>
  <si>
    <t>Butong ES</t>
  </si>
  <si>
    <t>Diplahan CES</t>
  </si>
  <si>
    <t>Ditay ES</t>
  </si>
  <si>
    <t>Gaulan ES</t>
  </si>
  <si>
    <t>Goling ES</t>
  </si>
  <si>
    <t>Guinoman ES</t>
  </si>
  <si>
    <t>Lindang ES</t>
  </si>
  <si>
    <t>Lobing Paaralan ng Buhay PS</t>
  </si>
  <si>
    <t>Luop ES</t>
  </si>
  <si>
    <t>Mahayahay ES</t>
  </si>
  <si>
    <t>Malagac ES</t>
  </si>
  <si>
    <t>Manangon ES</t>
  </si>
  <si>
    <t>Mejo ES</t>
  </si>
  <si>
    <t>Natan ES</t>
  </si>
  <si>
    <t>Paradise ES</t>
  </si>
  <si>
    <t>Pilar ES</t>
  </si>
  <si>
    <t>PNOC Village PS</t>
  </si>
  <si>
    <t>Sacaon ES</t>
  </si>
  <si>
    <t>Sampoli-A ES</t>
  </si>
  <si>
    <t>Sampoli-B ES</t>
  </si>
  <si>
    <t>Songcuya ES</t>
  </si>
  <si>
    <t>Sta. Cruz ES</t>
  </si>
  <si>
    <t>Tinongtongan ES</t>
  </si>
  <si>
    <t>Tuno PS</t>
  </si>
  <si>
    <t>Balugo ES</t>
  </si>
  <si>
    <t>Baluran ES</t>
  </si>
  <si>
    <t>Baluyan ES</t>
  </si>
  <si>
    <t>Bolungisan ES</t>
  </si>
  <si>
    <t>Canaan ES</t>
  </si>
  <si>
    <t>Dumpok ES</t>
  </si>
  <si>
    <t>Imelda CES</t>
  </si>
  <si>
    <t>Israel PS</t>
  </si>
  <si>
    <t>La Victoria ES</t>
  </si>
  <si>
    <t>Lalat ES</t>
  </si>
  <si>
    <t>Little Baguio ES</t>
  </si>
  <si>
    <t>Lower Baluran ES</t>
  </si>
  <si>
    <t>Lumbog ES</t>
  </si>
  <si>
    <t>Lumpanac ES</t>
  </si>
  <si>
    <t>Mali Little Baguio PS</t>
  </si>
  <si>
    <t>Pulawan  ES</t>
  </si>
  <si>
    <t>Sta. Barbara ES</t>
  </si>
  <si>
    <t>New Guintolan PS</t>
  </si>
  <si>
    <t>Bakalan ES</t>
  </si>
  <si>
    <t>Bangkerohan ES</t>
  </si>
  <si>
    <t>Buluan ES</t>
  </si>
  <si>
    <t>Caparan ES</t>
  </si>
  <si>
    <t>Caparan Samporna PS</t>
  </si>
  <si>
    <t>Domondan ES</t>
  </si>
  <si>
    <t>Don Andres ES</t>
  </si>
  <si>
    <t>Doña Josefa ES</t>
  </si>
  <si>
    <t>Guituan ES</t>
  </si>
  <si>
    <t>Ipil CES</t>
  </si>
  <si>
    <t>Ipil Heights ES</t>
  </si>
  <si>
    <t xml:space="preserve">Jose R. Rapadas Sr. ES </t>
  </si>
  <si>
    <t>Labe PS</t>
  </si>
  <si>
    <t xml:space="preserve">Logan ES </t>
  </si>
  <si>
    <t xml:space="preserve">Luis Ruiz Sr. ES </t>
  </si>
  <si>
    <t>Jesus Lauron ES (Lumbia ES)</t>
  </si>
  <si>
    <t>Maasin ES</t>
  </si>
  <si>
    <t>Habib Moin Anduhol MES</t>
  </si>
  <si>
    <t>Makilas ES</t>
  </si>
  <si>
    <t xml:space="preserve">Moreno Tadeo MES </t>
  </si>
  <si>
    <t>Pangi ES</t>
  </si>
  <si>
    <t>Sanito ES</t>
  </si>
  <si>
    <t>Suclema ES</t>
  </si>
  <si>
    <t>Tiayon ES</t>
  </si>
  <si>
    <t>Timalang ES</t>
  </si>
  <si>
    <t>Tomitom ES</t>
  </si>
  <si>
    <t>Upper Pangi ES</t>
  </si>
  <si>
    <t>Ipil SPED Center</t>
  </si>
  <si>
    <t>Buayan ES</t>
  </si>
  <si>
    <t xml:space="preserve">KABASALAN </t>
  </si>
  <si>
    <t>Cainglet PS</t>
  </si>
  <si>
    <t>Ignacio Canoy ES (formerly Camayo ES)</t>
  </si>
  <si>
    <t>Canacan ES</t>
  </si>
  <si>
    <t>Datagan ES</t>
  </si>
  <si>
    <t>Diampak ES</t>
  </si>
  <si>
    <t>Dipala ES</t>
  </si>
  <si>
    <t>Gacbusan ES</t>
  </si>
  <si>
    <t>Goodyear PS</t>
  </si>
  <si>
    <t>John Levi Donton MES</t>
  </si>
  <si>
    <t>Kabasalan CES</t>
  </si>
  <si>
    <t>Lacnapan ES</t>
  </si>
  <si>
    <t>Lumbayao ES</t>
  </si>
  <si>
    <t>Nazareth ES</t>
  </si>
  <si>
    <t>Palinta ES</t>
  </si>
  <si>
    <t>Peñaranda ES</t>
  </si>
  <si>
    <t xml:space="preserve">Timuay R. L. Adan PS </t>
  </si>
  <si>
    <t>Salupan PS</t>
  </si>
  <si>
    <t>Sanghanan ES</t>
  </si>
  <si>
    <t xml:space="preserve">Sayao PS </t>
  </si>
  <si>
    <t xml:space="preserve">Shiolan ES </t>
  </si>
  <si>
    <t>Simbol ES</t>
  </si>
  <si>
    <t>Sininan ES</t>
  </si>
  <si>
    <t>Sominot ES</t>
  </si>
  <si>
    <t xml:space="preserve">Tamin PS </t>
  </si>
  <si>
    <t>Tampilisan PS</t>
  </si>
  <si>
    <t>Teodulo T. Samane  Sr. MES</t>
  </si>
  <si>
    <t>Tigbangagan ES</t>
  </si>
  <si>
    <t>Timuay Danda ES</t>
  </si>
  <si>
    <t>Salipyasin ES</t>
  </si>
  <si>
    <t>Timulan PS</t>
  </si>
  <si>
    <t>Sta. Cruz PS</t>
  </si>
  <si>
    <t>Logdeck PS</t>
  </si>
  <si>
    <t>F.L. Peña PS</t>
  </si>
  <si>
    <t>Kabasalan SPED School</t>
  </si>
  <si>
    <t>Abunda ES</t>
  </si>
  <si>
    <t xml:space="preserve">Bangkaw-Bangkaw ES </t>
  </si>
  <si>
    <t>Caliran ES</t>
  </si>
  <si>
    <t>Catipan ES</t>
  </si>
  <si>
    <t>Hula-Hula PS</t>
  </si>
  <si>
    <t xml:space="preserve">Ligaya ES </t>
  </si>
  <si>
    <t>Looc-Barlac ES</t>
  </si>
  <si>
    <t>Mabuhay CES</t>
  </si>
  <si>
    <t>Malinao ES</t>
  </si>
  <si>
    <t xml:space="preserve">Pamansaan PS </t>
  </si>
  <si>
    <t>Punawan ES</t>
  </si>
  <si>
    <t>San Roque ES</t>
  </si>
  <si>
    <t xml:space="preserve">Sawa ES </t>
  </si>
  <si>
    <t>Sioton ES</t>
  </si>
  <si>
    <t>Taguisian ES</t>
  </si>
  <si>
    <t>Tandu-Comot ES</t>
  </si>
  <si>
    <t>Tumalog ES</t>
  </si>
  <si>
    <t>Bacao ES</t>
  </si>
  <si>
    <t>Basakbawang ES</t>
  </si>
  <si>
    <t>Buntong ES</t>
  </si>
  <si>
    <t>Camanga ES</t>
  </si>
  <si>
    <t>Candiis ES</t>
  </si>
  <si>
    <t>Catituan ES</t>
  </si>
  <si>
    <t>Dansulao ES</t>
  </si>
  <si>
    <t>Del Pilar ES</t>
  </si>
  <si>
    <t>Guilawa ES</t>
  </si>
  <si>
    <t>Kigay ES</t>
  </si>
  <si>
    <t>La Dicha ES</t>
  </si>
  <si>
    <t>Lipacan ES</t>
  </si>
  <si>
    <t>Logpond PS</t>
  </si>
  <si>
    <t>Mabini ES</t>
  </si>
  <si>
    <t>Malangas CES</t>
  </si>
  <si>
    <t>Malongon ES</t>
  </si>
  <si>
    <t>Molom ES</t>
  </si>
  <si>
    <t>Overland ES</t>
  </si>
  <si>
    <t>Palalian PS</t>
  </si>
  <si>
    <t>Payag ES</t>
  </si>
  <si>
    <t>Rebocon PS</t>
  </si>
  <si>
    <t>San Vicente ES</t>
  </si>
  <si>
    <t>Sinusayan ES</t>
  </si>
  <si>
    <t>Tackling ES</t>
  </si>
  <si>
    <t>Tigabon ES</t>
  </si>
  <si>
    <t>Malangas Central SPED Center</t>
  </si>
  <si>
    <t xml:space="preserve">Aguinaldo ES </t>
  </si>
  <si>
    <t>Baga ES</t>
  </si>
  <si>
    <t>Baluno ES</t>
  </si>
  <si>
    <t>Bangkaw-Bangkaw ES</t>
  </si>
  <si>
    <t>Bulansing ES</t>
  </si>
  <si>
    <t>Capt. Pedro Changco Sr. MES</t>
  </si>
  <si>
    <t xml:space="preserve">Crossing Sta. Clara ES </t>
  </si>
  <si>
    <t>Guintoloan ES</t>
  </si>
  <si>
    <t>Hipolito B. Marcelo Sr. MES</t>
  </si>
  <si>
    <t>Kaliantana ES</t>
  </si>
  <si>
    <t>Lower Sulitan ES</t>
  </si>
  <si>
    <t>Mamagon ES</t>
  </si>
  <si>
    <t>Naga CES</t>
  </si>
  <si>
    <t>Pisaan ES</t>
  </si>
  <si>
    <t>San Isidro ES</t>
  </si>
  <si>
    <t>Sandayong ES</t>
  </si>
  <si>
    <t>Santa Clara ES</t>
  </si>
  <si>
    <t>Sulo ES</t>
  </si>
  <si>
    <t>Tambanan ES</t>
  </si>
  <si>
    <t>Tilubog ES</t>
  </si>
  <si>
    <t>Tipan ES</t>
  </si>
  <si>
    <t xml:space="preserve">Upper Sulitan ES </t>
  </si>
  <si>
    <t>Upper Tipan ES</t>
  </si>
  <si>
    <t>Cabong ES</t>
  </si>
  <si>
    <t>Calucap PS</t>
  </si>
  <si>
    <t>Bateria ES</t>
  </si>
  <si>
    <t>Buhangin Mahaba ES</t>
  </si>
  <si>
    <t>Esperanza ES</t>
  </si>
  <si>
    <t>Fama ES</t>
  </si>
  <si>
    <t xml:space="preserve">Galas ES </t>
  </si>
  <si>
    <t>Gandaan ES</t>
  </si>
  <si>
    <t>Kahayagan ES</t>
  </si>
  <si>
    <t>Kalines ES</t>
  </si>
  <si>
    <t>Looc Sapi PS</t>
  </si>
  <si>
    <t>Matim ES</t>
  </si>
  <si>
    <t>Noque ES</t>
  </si>
  <si>
    <t>Olutanga CES</t>
  </si>
  <si>
    <t>Pulo Laum ES</t>
  </si>
  <si>
    <t>San Isidro PS</t>
  </si>
  <si>
    <t>Villacorte ES</t>
  </si>
  <si>
    <t>Villagonzalo ES</t>
  </si>
  <si>
    <t>Balian ES</t>
  </si>
  <si>
    <t>Balungisan ES</t>
  </si>
  <si>
    <t>Binangonan ES</t>
  </si>
  <si>
    <t>Bulacan ES</t>
  </si>
  <si>
    <t>Bulawan ES</t>
  </si>
  <si>
    <t>Calape ES</t>
  </si>
  <si>
    <t>Dalama ES</t>
  </si>
  <si>
    <t>Datu Mama ES</t>
  </si>
  <si>
    <t>Fatima ES</t>
  </si>
  <si>
    <t>Guintolan ES</t>
  </si>
  <si>
    <t>Guiwan ES</t>
  </si>
  <si>
    <t>Katipunan ES</t>
  </si>
  <si>
    <t>Kima ES</t>
  </si>
  <si>
    <t>Kulasian ES</t>
  </si>
  <si>
    <t>Kulisap ES</t>
  </si>
  <si>
    <t>La Fortuna ES</t>
  </si>
  <si>
    <t>Labatan ES</t>
  </si>
  <si>
    <t>Leonardo Bulawin ES</t>
  </si>
  <si>
    <t>Lower Bulawan ES</t>
  </si>
  <si>
    <t>Mayabo PS</t>
  </si>
  <si>
    <t xml:space="preserve">Minundas ES </t>
  </si>
  <si>
    <t>Mt. View ES</t>
  </si>
  <si>
    <t>Nanan ES</t>
  </si>
  <si>
    <t>Payao CES</t>
  </si>
  <si>
    <t xml:space="preserve">San Roque PS </t>
  </si>
  <si>
    <t>Upper Sumilong ES</t>
  </si>
  <si>
    <t>Sumilong ES</t>
  </si>
  <si>
    <t xml:space="preserve">Talaptap PS </t>
  </si>
  <si>
    <t>Tambon PS</t>
  </si>
  <si>
    <t>Butalian ES</t>
  </si>
  <si>
    <t>Calula ES</t>
  </si>
  <si>
    <t>Casacon ES</t>
  </si>
  <si>
    <t xml:space="preserve">Guinabucan ES </t>
  </si>
  <si>
    <t>Habib Ibrahim MES</t>
  </si>
  <si>
    <t>Kulambugan ES</t>
  </si>
  <si>
    <t>Magsaysay ES</t>
  </si>
  <si>
    <t>Malubal ES</t>
  </si>
  <si>
    <t xml:space="preserve">Motop ES </t>
  </si>
  <si>
    <t>New Antique ES</t>
  </si>
  <si>
    <t>New Sagay ES</t>
  </si>
  <si>
    <t>Palmera ES</t>
  </si>
  <si>
    <t>Perfecto ES</t>
  </si>
  <si>
    <t>Remedios ES</t>
  </si>
  <si>
    <t>San Ernesto ES</t>
  </si>
  <si>
    <t>Siawang ES</t>
  </si>
  <si>
    <t>Sto. Rosario ES</t>
  </si>
  <si>
    <t>Surabay CES</t>
  </si>
  <si>
    <t xml:space="preserve">Taruc ES </t>
  </si>
  <si>
    <t>Balansag ES (formerly Tigbalabag ES)</t>
  </si>
  <si>
    <t>Tilasan ES</t>
  </si>
  <si>
    <t xml:space="preserve">Tiling ES </t>
  </si>
  <si>
    <t>Tupilac ES</t>
  </si>
  <si>
    <t>Z-Gold (Hose) ES</t>
  </si>
  <si>
    <t>Pinili ES</t>
  </si>
  <si>
    <t>Gutayan ES</t>
  </si>
  <si>
    <t>Casay PS</t>
  </si>
  <si>
    <t>Amoran ES</t>
  </si>
  <si>
    <t>Bagong Silang ES</t>
  </si>
  <si>
    <t>Balagon ES</t>
  </si>
  <si>
    <t>Balingasan ES</t>
  </si>
  <si>
    <t>Balucanan ES</t>
  </si>
  <si>
    <t>Batu ES</t>
  </si>
  <si>
    <t>Buyogan ES</t>
  </si>
  <si>
    <t>Coloran ES</t>
  </si>
  <si>
    <t xml:space="preserve">F. V. Dacanay MES </t>
  </si>
  <si>
    <t>Gusawan ES</t>
  </si>
  <si>
    <t>I. Miranda MES</t>
  </si>
  <si>
    <t>Kimos ES</t>
  </si>
  <si>
    <t>Labasan ES</t>
  </si>
  <si>
    <t>Lagting ES</t>
  </si>
  <si>
    <t>Magsaysay PS</t>
  </si>
  <si>
    <t>Maligaya ES</t>
  </si>
  <si>
    <t>Maniha ES</t>
  </si>
  <si>
    <t>Minsulao ES</t>
  </si>
  <si>
    <t>Mirangan ES</t>
  </si>
  <si>
    <t>Monching ES</t>
  </si>
  <si>
    <t>Princesa Sumama ES</t>
  </si>
  <si>
    <t>Paruk ES</t>
  </si>
  <si>
    <t>Salinding ES</t>
  </si>
  <si>
    <t>Siay CES</t>
  </si>
  <si>
    <t>Sibuguey ES</t>
  </si>
  <si>
    <t>Siloh ES</t>
  </si>
  <si>
    <t>Upper Balagon ES</t>
  </si>
  <si>
    <t>Villagracia ES</t>
  </si>
  <si>
    <t xml:space="preserve">Aurora PS </t>
  </si>
  <si>
    <t>Baganipay ES</t>
  </si>
  <si>
    <t xml:space="preserve">Bolingan ES </t>
  </si>
  <si>
    <t xml:space="preserve">Bualan ES </t>
  </si>
  <si>
    <t xml:space="preserve">Florida ES </t>
  </si>
  <si>
    <t>Kasigpitan ES</t>
  </si>
  <si>
    <t>Kawilan ES</t>
  </si>
  <si>
    <t>Laparay ES</t>
  </si>
  <si>
    <t xml:space="preserve">Mahayahay ES </t>
  </si>
  <si>
    <t>Moalboal ES</t>
  </si>
  <si>
    <t>Sagay ES</t>
  </si>
  <si>
    <t>Samonte ES</t>
  </si>
  <si>
    <t>Talusan CES</t>
  </si>
  <si>
    <t>Tuburan ES</t>
  </si>
  <si>
    <t>Achasol ES</t>
  </si>
  <si>
    <t>Balucon ES</t>
  </si>
  <si>
    <t>Bangco ES</t>
  </si>
  <si>
    <t>Culasian ES</t>
  </si>
  <si>
    <t>Salip T. Hasim ES (formerly Dalangin ES)</t>
  </si>
  <si>
    <t>Dalisay ES</t>
  </si>
  <si>
    <t>Gomotoc ES</t>
  </si>
  <si>
    <t>Paaralang Buhay ng Imelda ES</t>
  </si>
  <si>
    <t>Kipit ES</t>
  </si>
  <si>
    <t>Kitabog ES</t>
  </si>
  <si>
    <t>La Libertad ES</t>
  </si>
  <si>
    <t>Longilog ES</t>
  </si>
  <si>
    <t>Malagandis ES</t>
  </si>
  <si>
    <t>Buddin Toto ES (formerly Mate ES)</t>
  </si>
  <si>
    <t>Namnama ES</t>
  </si>
  <si>
    <t>New Canaan ES</t>
  </si>
  <si>
    <t>Palomoc ES</t>
  </si>
  <si>
    <t xml:space="preserve">Poblacion Muslim ES </t>
  </si>
  <si>
    <t>Pulidan ES</t>
  </si>
  <si>
    <t>San Antonio ES</t>
  </si>
  <si>
    <t>Santa Fe ES</t>
  </si>
  <si>
    <t>Supit ES</t>
  </si>
  <si>
    <t>Titay CES</t>
  </si>
  <si>
    <t>Titay Valley ES</t>
  </si>
  <si>
    <t>Tugop ES</t>
  </si>
  <si>
    <t>Tugop Muslim ES</t>
  </si>
  <si>
    <t>New Dalangin ES</t>
  </si>
  <si>
    <t>Gugawang Bugas ES</t>
  </si>
  <si>
    <t>Titay SPED School</t>
  </si>
  <si>
    <t>Cose Abdudan ES</t>
  </si>
  <si>
    <t>Batungan ES</t>
  </si>
  <si>
    <t>Cayamcam ES</t>
  </si>
  <si>
    <t xml:space="preserve">Datu Tumanggong ES </t>
  </si>
  <si>
    <t xml:space="preserve">Gaycon ES </t>
  </si>
  <si>
    <t>Langon ES</t>
  </si>
  <si>
    <t xml:space="preserve">Little Margos ES </t>
  </si>
  <si>
    <t>Loboc ES</t>
  </si>
  <si>
    <t xml:space="preserve">Looc Labuan ES </t>
  </si>
  <si>
    <t>Lower Tungawan ES</t>
  </si>
  <si>
    <t>Malungon ES</t>
  </si>
  <si>
    <t xml:space="preserve">Ponciano Pagdanganan ES </t>
  </si>
  <si>
    <t>Sisay ES</t>
  </si>
  <si>
    <t xml:space="preserve">Sto. Niño ES </t>
  </si>
  <si>
    <t>Calon ES (formerly Taglibas ES)</t>
  </si>
  <si>
    <t>Tigbanuang ES</t>
  </si>
  <si>
    <t>Tigbucay ES</t>
  </si>
  <si>
    <t>Tigbungabong ES</t>
  </si>
  <si>
    <t>Tigpalay ES</t>
  </si>
  <si>
    <t>Timbabawan ES</t>
  </si>
  <si>
    <t>Tungawan CES</t>
  </si>
  <si>
    <t>Upper Tungawan ES</t>
  </si>
  <si>
    <t>Masao ES</t>
  </si>
  <si>
    <t>Teras ES</t>
  </si>
  <si>
    <t>Campo Islam ES</t>
  </si>
  <si>
    <t>Limanon PS</t>
  </si>
  <si>
    <t>Position</t>
  </si>
  <si>
    <t xml:space="preserve">Ratee </t>
  </si>
  <si>
    <t>Rater</t>
  </si>
  <si>
    <t>Approving Authority</t>
  </si>
  <si>
    <t>TEACHER I</t>
  </si>
  <si>
    <t>TEACHER II</t>
  </si>
  <si>
    <t>SPECIAL SCIENCE TEACHER I</t>
  </si>
  <si>
    <t>TEACHER III</t>
  </si>
  <si>
    <t>SPECIAL EDUCATION TEACHER I</t>
  </si>
  <si>
    <t>SPECIAL EDUCATION TEACHER II</t>
  </si>
  <si>
    <t>SPECIAL EDUCATION TEACHER III</t>
  </si>
  <si>
    <t>SPECIAL EDUCATION TEACHER IV</t>
  </si>
  <si>
    <t>HEAD TEACHER I</t>
  </si>
  <si>
    <t>HEAD TEACHER II</t>
  </si>
  <si>
    <t>HEAD TEACHER III</t>
  </si>
  <si>
    <t>HEAD TEACHER IV</t>
  </si>
  <si>
    <t>HEAD TEACHER V</t>
  </si>
  <si>
    <t>MASTER TEACHER I</t>
  </si>
  <si>
    <t>ASSISTANT SCHOOL PRINCIPAL II</t>
  </si>
  <si>
    <t>HEAD TEACHER VI</t>
  </si>
  <si>
    <t>MASTER TEACHER II</t>
  </si>
  <si>
    <t>SCHOOL PRINCIPAL I</t>
  </si>
  <si>
    <t>MASTER TEACHER III</t>
  </si>
  <si>
    <t>SCHOOL PRINCIPAL II</t>
  </si>
  <si>
    <t>MASTER TEACHER IV</t>
  </si>
  <si>
    <t>SCHOOL PRINCIPAL III</t>
  </si>
  <si>
    <t>SCHOOL PRINCIPAL IV</t>
  </si>
  <si>
    <t>Assistant Schools Division Superintendent</t>
  </si>
  <si>
    <t>SGOD Chief</t>
  </si>
  <si>
    <t>DR. AURELIO A. SANTISAS</t>
  </si>
  <si>
    <t>DR. OLIVER B. TALAOC</t>
  </si>
  <si>
    <t>RATER</t>
  </si>
  <si>
    <t>POSITION</t>
  </si>
  <si>
    <t>SY 2021-2022</t>
  </si>
  <si>
    <t>name</t>
  </si>
  <si>
    <t>position</t>
  </si>
  <si>
    <t>schoolid</t>
  </si>
  <si>
    <t>school</t>
  </si>
  <si>
    <t>district</t>
  </si>
  <si>
    <t>rater</t>
  </si>
  <si>
    <t>raterpos</t>
  </si>
  <si>
    <t>datereview</t>
  </si>
  <si>
    <t>ratingperiod</t>
  </si>
  <si>
    <t>objq1</t>
  </si>
  <si>
    <t>objq2</t>
  </si>
  <si>
    <t>objq3</t>
  </si>
  <si>
    <t>objq4</t>
  </si>
  <si>
    <t>objq5</t>
  </si>
  <si>
    <t>objq6</t>
  </si>
  <si>
    <t>objq7</t>
  </si>
  <si>
    <t>objq8</t>
  </si>
  <si>
    <t>objq9</t>
  </si>
  <si>
    <t>objq10</t>
  </si>
  <si>
    <t>objq11</t>
  </si>
  <si>
    <t>objq12</t>
  </si>
  <si>
    <t>objq13</t>
  </si>
  <si>
    <t>objq14</t>
  </si>
  <si>
    <t>objq15</t>
  </si>
  <si>
    <t>objq16</t>
  </si>
  <si>
    <t>obje1</t>
  </si>
  <si>
    <t>obje2</t>
  </si>
  <si>
    <t>obje3</t>
  </si>
  <si>
    <t>obje4</t>
  </si>
  <si>
    <t>obje5</t>
  </si>
  <si>
    <t>obje6</t>
  </si>
  <si>
    <t>obje7</t>
  </si>
  <si>
    <t>obje8</t>
  </si>
  <si>
    <t>obje9</t>
  </si>
  <si>
    <t>obje10</t>
  </si>
  <si>
    <t>obje11</t>
  </si>
  <si>
    <t>obje12</t>
  </si>
  <si>
    <t>obje13</t>
  </si>
  <si>
    <t>obje14</t>
  </si>
  <si>
    <t>obje15</t>
  </si>
  <si>
    <t>obje16</t>
  </si>
  <si>
    <t>objt1</t>
  </si>
  <si>
    <t>objt2</t>
  </si>
  <si>
    <t>objt3</t>
  </si>
  <si>
    <t>objt4</t>
  </si>
  <si>
    <t>objt5</t>
  </si>
  <si>
    <t>objt6</t>
  </si>
  <si>
    <t>objt7</t>
  </si>
  <si>
    <t>objt8</t>
  </si>
  <si>
    <t>objt9</t>
  </si>
  <si>
    <t>objt10</t>
  </si>
  <si>
    <t>objt11</t>
  </si>
  <si>
    <t>objt12</t>
  </si>
  <si>
    <t>objt13</t>
  </si>
  <si>
    <t>objt14</t>
  </si>
  <si>
    <t>objt15</t>
  </si>
  <si>
    <t>objt16</t>
  </si>
  <si>
    <t>objave1</t>
  </si>
  <si>
    <t>objave2</t>
  </si>
  <si>
    <t>objave3</t>
  </si>
  <si>
    <t>objave4</t>
  </si>
  <si>
    <t>objave5</t>
  </si>
  <si>
    <t>objave6</t>
  </si>
  <si>
    <t>objave7</t>
  </si>
  <si>
    <t>objave8</t>
  </si>
  <si>
    <t>objave9</t>
  </si>
  <si>
    <t>objave10</t>
  </si>
  <si>
    <t>objave11</t>
  </si>
  <si>
    <t>objave12</t>
  </si>
  <si>
    <t>objave13</t>
  </si>
  <si>
    <t>objave14</t>
  </si>
  <si>
    <t>objave15</t>
  </si>
  <si>
    <t>objave16</t>
  </si>
  <si>
    <t>objscore1</t>
  </si>
  <si>
    <t>objscore2</t>
  </si>
  <si>
    <t>objscore3</t>
  </si>
  <si>
    <t>objscore4</t>
  </si>
  <si>
    <t>objscore5</t>
  </si>
  <si>
    <t>objscore6</t>
  </si>
  <si>
    <t>objscore7</t>
  </si>
  <si>
    <t>objscore8</t>
  </si>
  <si>
    <t>objscore9</t>
  </si>
  <si>
    <t>objscore10</t>
  </si>
  <si>
    <t>objscore11</t>
  </si>
  <si>
    <t>objscore12</t>
  </si>
  <si>
    <t>objscore13</t>
  </si>
  <si>
    <t>objscore14</t>
  </si>
  <si>
    <t>objscore15</t>
  </si>
  <si>
    <t>objscore16</t>
  </si>
  <si>
    <t>ratingnum</t>
  </si>
  <si>
    <t>ratingad</t>
  </si>
  <si>
    <t>Designation</t>
  </si>
  <si>
    <t>Date of Assisgnement (Current)</t>
  </si>
  <si>
    <t>Highest Degree</t>
  </si>
  <si>
    <t>RATEE</t>
  </si>
  <si>
    <t>APPROVING AUTHORITY</t>
  </si>
  <si>
    <t>Bachelor's Degree</t>
  </si>
  <si>
    <t>Master's Degree</t>
  </si>
  <si>
    <t>Doctorate Degree</t>
  </si>
  <si>
    <t>School Name:</t>
  </si>
  <si>
    <t>School head</t>
  </si>
  <si>
    <t>Teacher Incharge</t>
  </si>
  <si>
    <t>District Incharge</t>
  </si>
  <si>
    <t>designation</t>
  </si>
  <si>
    <t>datedesignation</t>
  </si>
  <si>
    <t>highdegree</t>
  </si>
  <si>
    <t>degree</t>
  </si>
  <si>
    <t>years</t>
  </si>
  <si>
    <t>Final Performance Results</t>
  </si>
  <si>
    <t>Adjectival Rating</t>
  </si>
  <si>
    <t>Accomplishments of KRAs and Objectives</t>
  </si>
  <si>
    <t>Rater-Ratee Agreement</t>
  </si>
  <si>
    <t xml:space="preserve"> </t>
  </si>
  <si>
    <t>The signature below confirmed that the employee and his/her superior have agreed on content of this appraisal form and performance rating</t>
  </si>
  <si>
    <t>Name of Employee</t>
  </si>
  <si>
    <t>Name of Superior</t>
  </si>
  <si>
    <t>Signature</t>
  </si>
  <si>
    <t>Date</t>
  </si>
  <si>
    <t>STRENGTHS</t>
  </si>
  <si>
    <t>DEVELOPMENT NEEDS</t>
  </si>
  <si>
    <t>ACTION PLAN (Recommended Developmental Interventions)</t>
  </si>
  <si>
    <t>TIMELINE</t>
  </si>
  <si>
    <t xml:space="preserve">RESOURCES NEEDED </t>
  </si>
  <si>
    <t>Ratee</t>
  </si>
  <si>
    <t>PART II:     COMPETENCIES</t>
  </si>
  <si>
    <t>CORE BEHAVIORAL COMPETENCES</t>
  </si>
  <si>
    <t>LEADERSHIP COMPETENCIES</t>
  </si>
  <si>
    <t>1. SELF MANAGEMENT</t>
  </si>
  <si>
    <t>4. TEAMWORK</t>
  </si>
  <si>
    <t>1. LEADING PEOPLE</t>
  </si>
  <si>
    <t>3. PEOPLE DEVELOPMENT</t>
  </si>
  <si>
    <t>Sets personal goals and direction, needs and development.</t>
  </si>
  <si>
    <t>Willingly does his/her share of responsibility.</t>
  </si>
  <si>
    <t>Uses basic persuation techniquesin a discussion or presentation e.g., staff mobilization, appeals to reason and/or emotions, uses data and examples, visual aids.</t>
  </si>
  <si>
    <t>Improves the skills and effectiveness of individuals through employing a range of development strategies.</t>
  </si>
  <si>
    <t>Undertakes personal actions and behaviors that are clear and purposive and takes into account personal goals and values congruent to that of the organization.</t>
  </si>
  <si>
    <t>Promotes collaboration and removes barriers to teamwork and goal accomplishment across the organization.</t>
  </si>
  <si>
    <t>Facilitates workforce effectiveness through coaching and motivating/ developing people within a work environment that promotes mutual trusts and respect.</t>
  </si>
  <si>
    <t>Applies negotiation principles in arriving at win-win agreements.</t>
  </si>
  <si>
    <t>Persuades, convinces or influences others, in order to have a specific impact or effect.</t>
  </si>
  <si>
    <t xml:space="preserve"> Displays emotional maturity and enthusiasm for and is challenged by higher goals.</t>
  </si>
  <si>
    <t xml:space="preserve"> Drives consensus and team ownership of decisions.</t>
  </si>
  <si>
    <t>Sets a good example, is a credible and respected leader, and demonstrates desired behavior.</t>
  </si>
  <si>
    <t>Conceptualizes and implements learning interventions to meet identified training needs</t>
  </si>
  <si>
    <t>Prioritize work tasks and schedules (through gant charts, checklists, etc.) to achieve goals.</t>
  </si>
  <si>
    <t xml:space="preserve"> Works constructively and collaboratively with others and across organizations to accomplish organizational goals and objectives.</t>
  </si>
  <si>
    <t>Forwards personal, professional and work unit needs and interests in an issue</t>
  </si>
  <si>
    <t>Does long-term coaching or training by arranging appropriate and helpful assignments, formal training, or other experiences for the purpose of supporting a person's learning and development.</t>
  </si>
  <si>
    <t>Sets high quality, challenging, realistic goals for self and others.</t>
  </si>
  <si>
    <t>Assumes a pivotal role in promoting the development of an inspiring, relevant vision for the organization and influences others to share ownership of DepEd goals, in order to create an effective work environment</t>
  </si>
  <si>
    <t>2. PROFESSIONALISM AND ETHICS</t>
  </si>
  <si>
    <t>5. SERVICE ORIENTATION</t>
  </si>
  <si>
    <t>Cultivates a learning environment by structuring interactive experiences such as looking for future opportunities that are in support of achieving individual career goals.</t>
  </si>
  <si>
    <t xml:space="preserve"> Demonstrates the values and behavior enshrined in the Norms of Conduct and Ethical Standards for public officials and employees (RA 6713).</t>
  </si>
  <si>
    <t> Can explain and articulate organizational directions, issues and problems.</t>
  </si>
  <si>
    <t> Takes personal responsibility for dealing with and/or correcting customer service issues and concerns.</t>
  </si>
  <si>
    <t>Practices ethical and professional behavior and conduct taking into account the impact of his/her actions and decisions.</t>
  </si>
  <si>
    <t>2. PEOPLE PERFORMANCE MANAGEMENT</t>
  </si>
  <si>
    <t> Initiates activities that promotes advocacy for men and women empowerment.</t>
  </si>
  <si>
    <t>Makes specific changes in the performance management system or in own work methods to improve performance (e.g. does something better, faster, at lower cost, more efficiently; improves quality, customer satisfaction, morale, revenues).</t>
  </si>
  <si>
    <t>Maintains a professional image: being trustworthy, regularity of attendance and punctuality, good grooming and communication.</t>
  </si>
  <si>
    <t> Participates in updating of office vision, mission, mandates and strategies based on DepEd strategies and directions.</t>
  </si>
  <si>
    <t>Makes personal sacrifices to meet the organization’s needs.</t>
  </si>
  <si>
    <t>Acts with a sense of urgency and responsibility to meet the organization’s needs, improve systems and help others improve their effectiveness.</t>
  </si>
  <si>
    <t> Develops and adopts service improvement programs through simplified procedures that will further enhance service delivery.</t>
  </si>
  <si>
    <t xml:space="preserve">  </t>
  </si>
  <si>
    <t>Sets performance standards and measures progress of employees based on office and department targets</t>
  </si>
  <si>
    <r>
      <t>OVERALL COMPETENCY RATING</t>
    </r>
    <r>
      <rPr>
        <sz val="12"/>
        <color rgb="FF000000"/>
        <rFont val="Arial Narrow"/>
        <family val="2"/>
      </rPr>
      <t xml:space="preserve"> :   </t>
    </r>
  </si>
  <si>
    <t>Provides feedback and technical assistance such as coaching for performance improvement and action planning</t>
  </si>
  <si>
    <t>CORE BEHAVIORAL COMPETENCIES</t>
  </si>
  <si>
    <t>3. RESULTS FOCUS</t>
  </si>
  <si>
    <t>6. INNOVATION</t>
  </si>
  <si>
    <t> Achieves results with optimal use of time and resources most of the time.</t>
  </si>
  <si>
    <t> Examines the root cause of problems and suggests effective solutions. Fosters new ideas, processes, and suggests better ways to do things (cost and/or operational efficiency).</t>
  </si>
  <si>
    <t>States performance expectations clearly and checks understanding and commitment</t>
  </si>
  <si>
    <t xml:space="preserve">LEADERSHIP COMPETENCIES  </t>
  </si>
  <si>
    <t> Avoids rework, mistakes and wastage through effective work methods by placing organizational needs before personal needs.</t>
  </si>
  <si>
    <t> Demonstrates an ability to think ―beyond the box‖. Continuously focuses on improving personal productivity to create higher value and results.</t>
  </si>
  <si>
    <t>Performs all the stages of result-based performance management system supported by evidence and required documents/forms</t>
  </si>
  <si>
    <t>Delivers error-free outputs most of the time by conforming to standard operating procedures correctly and consistently. Able to produce very satisfactory quality of work and terms of usefulness/acceptability and completeness with no supervision required.</t>
  </si>
  <si>
    <t xml:space="preserve"> OVERALL RATING       </t>
  </si>
  <si>
    <t> Promotes a creative climate and inspires co – workers to develop original ideas or solutions.</t>
  </si>
  <si>
    <t> Expresses a desire to do better and may express frustration at waste or inefficiency. May focus on new or more precise ways of meeting goals set.</t>
  </si>
  <si>
    <t> Translates creative thinking into tangible changes and solutions that improve the work unit and organization.</t>
  </si>
  <si>
    <t> Uses ingenious methods to accomplish responsibilities. Demonstrates resourcefulness and the ability to succeed with minimal resources.</t>
  </si>
  <si>
    <t> Makes specific changes in the system or in own work methods to improve performance. Examples may include doing something better, faster, at a lower cost, more efficiently; or improving quality, customer satisfaction, morale, without setting any specific goal.</t>
  </si>
  <si>
    <t xml:space="preserve"> Ratee:</t>
  </si>
  <si>
    <t>Rater:</t>
  </si>
  <si>
    <t>Approving Authority:</t>
  </si>
  <si>
    <t>self</t>
  </si>
  <si>
    <t>prof</t>
  </si>
  <si>
    <t>result</t>
  </si>
  <si>
    <t>team</t>
  </si>
  <si>
    <t>service</t>
  </si>
  <si>
    <t>innovation</t>
  </si>
  <si>
    <t>management</t>
  </si>
  <si>
    <t>development</t>
  </si>
  <si>
    <t>corerating</t>
  </si>
  <si>
    <t>leadershiprating</t>
  </si>
  <si>
    <t>dev1</t>
  </si>
  <si>
    <t>dev2</t>
  </si>
  <si>
    <t>dev3</t>
  </si>
  <si>
    <t>leadingg</t>
  </si>
  <si>
    <t>Prepared &amp; conducted action research with the following principles &amp; guidelines:                  1. Action Research  proposal is based on Basic Research Agenda                     2. Research Proposal has been completed &amp; approved                 3. 90-100% implementation of Action Research</t>
  </si>
  <si>
    <t>Prepared &amp; conducted action research with the following principles &amp; guidelines:                   1. Action Research  proposal is based on Basic Research Agenda                        2. Research Proposal has been completed &amp; approved                     3. 80-89% implementation of Action Research</t>
  </si>
  <si>
    <t>Prepared &amp; conducted action research with the following principles &amp; guidelines:                     1. Action Research  proposal is based on Basic Research Agenda                  2. Research Proposal has been completed &amp; approved                       3. 70-79% implementation of Action Research</t>
  </si>
  <si>
    <t>Prepared &amp; conducted action research with the following principles &amp; guidelines:                          1. Action Research  proposal is based on Basic Research Agenda with a rating of 69% &amp; below                                 2. Research Proposal has been completed &amp; approved                          3. 60-69% implementation of Action Research</t>
  </si>
  <si>
    <t xml:space="preserve">1.Certificate of Completed Research                  2. Financial report         3.Research Article     </t>
  </si>
  <si>
    <t>Presented accomplishment reports that indicates linkage to internal and/or external stakeholders with at least 80-89% achievement with MOVs</t>
  </si>
  <si>
    <t>Presented accomplishment reports that indicates linkage to internal and/or external stakeholders with at least 70-79% achievement with MOVs</t>
  </si>
  <si>
    <t>Provided evidences on the provision of the following:               1. privileges and benefits of school personnel                  2. rewards and recognition of learners                  3. rewards and recognition of parents                  4. rewards and recognition of alumni                    5. rewards &amp; recognition of other officials in the community</t>
  </si>
  <si>
    <t xml:space="preserve">Provided evidences on the provision of the following:                     1. privileges and benefits of school personnel                    2. rewards and recognition of learners                 3. rewards and recognition of parents                  4. rewards and recognition of alumni  only                  </t>
  </si>
  <si>
    <t xml:space="preserve">Provided evidences on the provision of the following:                        1. privileges and benefits of school personnel               2. rewards and recognition of learners                 3. rewards and recognition of parents only                                      </t>
  </si>
  <si>
    <t>OVERALL NUMERICAL RATING</t>
  </si>
  <si>
    <t xml:space="preserve">DEVELOPED BY: </t>
  </si>
  <si>
    <t>DEPED SIBUGAY HRD</t>
  </si>
  <si>
    <t>For DepEd Zamboanga Sibugay Only</t>
  </si>
  <si>
    <t>Sex:</t>
  </si>
  <si>
    <t>Male</t>
  </si>
  <si>
    <t>Female</t>
  </si>
  <si>
    <t>sex</t>
  </si>
  <si>
    <t>7. Supervised teachers' delivery of instruction including compliance to contextualization, learning standards, pedagogies and assessment in the department.</t>
  </si>
  <si>
    <t xml:space="preserve">Prepare complete, doable supervisory plan reflecting 6-7 monthly classroom observations </t>
  </si>
  <si>
    <t>8. Assisted the teachers in the management &amp; maintenance of conducive learning evironment and sound classroom discipline in the department.</t>
  </si>
  <si>
    <t>Assisted 90-99% in preparation of  PPAs of  the identified development needs and opportunities of learners based on their actual performance</t>
  </si>
  <si>
    <t>Assisted  100% in preparation of PPAs of the identified development needs and opportunities of learners based on their actual performance</t>
  </si>
  <si>
    <t>Assisted 80-89% in preparation of  PPAs of  the identified development needs and opportunities of learners based on their actual performance</t>
  </si>
  <si>
    <t>Assisted 70-79% in preparation of PPAs of  the identified development needs and opportunities of learners based on their actual performance</t>
  </si>
  <si>
    <t>Assisted  69% &amp; below in preparation of    PPAs  of  the identified development needs and opportunities of learners based on their actual performance</t>
  </si>
  <si>
    <t>1.COT/STAR with summary (monthly)              2. Accomplished STAR Observation /Observation Notes</t>
  </si>
  <si>
    <t xml:space="preserve">Prepare complete, doable supervisory plan reflecting 8 monthly classroom observations </t>
  </si>
  <si>
    <t xml:space="preserve">Prepare complete, doable supervisory plan reflecting 4 - 5 monthly classroom observations </t>
  </si>
  <si>
    <t xml:space="preserve">Prepare complete, doable supervisory plan reflecting 2-3 monthly classroom observations </t>
  </si>
  <si>
    <t xml:space="preserve">Prepare complete, doable supervisory plan reflecting 1 monthly classroom observations </t>
  </si>
  <si>
    <t>Submitted required reports on classroon observations  2 days before due date</t>
  </si>
  <si>
    <t>Submitted required reports on classroon observations  1 day before due date</t>
  </si>
  <si>
    <t xml:space="preserve">Submitted required reports on classroon observations on due date </t>
  </si>
  <si>
    <t xml:space="preserve">Submitted required reports on classroon observations with average 1  day after due date </t>
  </si>
  <si>
    <t xml:space="preserve">Submitted required reports on classroon observations  2 &amp; more working days after due date </t>
  </si>
  <si>
    <t xml:space="preserve">1`. DLL                            2. COT/STAR (10 maximum observations)                                   3. LAS/Texbooks/Tablet/utilization documentation            </t>
  </si>
  <si>
    <t xml:space="preserve">1.Technical Assistance Tool (PMCF)           2.Request of teachers that needs assistance      3.Classroom Inspection Report     4. Formulated System &amp; Mechanism                </t>
  </si>
  <si>
    <t>Provided assistance to 80-89% of the teachers based on the the needs in maintaining conducive classrooms and classroom discipline</t>
  </si>
  <si>
    <t>Presented at least 4 MOVs on the provision of assistance to teachers who were assisted on the maintenance of conducive classrooms and classroom discipline</t>
  </si>
  <si>
    <t>Presented 3 MOVs on the provision of assistance to teachers who were assisted on the maintenance of conducive classrooms and classroom discipline</t>
  </si>
  <si>
    <t>Presented  2 MOVs on the provision of assistance to teachers who were assisted on the maintenance of conducive classrooms and classroom discipline</t>
  </si>
  <si>
    <t>Presented  1 MOVs on the provision of assistance to teachers who were assisted on the maintenance of conducive classrooms and classroom discipline</t>
  </si>
  <si>
    <t>Presented  none MOV on the provision of assistance to teachers who were assisted on the maintenance of conducive classrooms and classroom discipline</t>
  </si>
  <si>
    <t xml:space="preserve">Assisted in the presentation of evidences of implementation of remedial/enhancement PPAs based on identified learners needs with 90-100% achievements </t>
  </si>
  <si>
    <t xml:space="preserve">Assisted in the presentation of evidences of implementation of remedial/enhancement PPAs based on identified learners needs with 80-89% achievements </t>
  </si>
  <si>
    <t xml:space="preserve">Assisted in the presentation of evidences of implementation of remedial/enhancement PPAs based on identified learners needs with 70-79% achievements </t>
  </si>
  <si>
    <t xml:space="preserve">Assisted in the presentation of evidences of implementation of remedial/enhancement PPAs based on identified learners needs with 60-69% achievements </t>
  </si>
  <si>
    <t xml:space="preserve">Assisted in the presentation of evidences of implementation of remedial/enhancement PPAs based on identified learners needs with 59% &amp; below achievements </t>
  </si>
  <si>
    <t xml:space="preserve"> Accomplishment of the ff. PPAs:            1.School Initiated Curriculum Intervention reports              2.DORP Report         3.Tracking Report of ILMP                4.Career Guidance Report (Secondary)     5.*IREAD Implementation Report                               6. Gulayan sa Paaralan report                     7. School-Based Feeding report</t>
  </si>
  <si>
    <t>1. Assisted in the formulation &amp; implementation of School Improvement Plan (SIP)/ Enhanced AIP</t>
  </si>
  <si>
    <t xml:space="preserve">1.Accepted/Enhanced SIP/AIP              2.AIP/WFP Appraisal Result                  3.Updated SRC                       4.Transmittal stamped received                   </t>
  </si>
  <si>
    <t xml:space="preserve">Assisted School Head in the development of a comprehensive SIP &amp; AIP that integrates VMC &amp; captures priority PAPs with the following requirements:                                                                       </t>
  </si>
  <si>
    <t>1. Participated in the school planning team and the school community in the development and implementation</t>
  </si>
  <si>
    <t>1.Participated in the school planning team and the school community in the development and implementation</t>
  </si>
  <si>
    <t>2. Assisted in the implementation of 90-100% of the school policies &amp; PAPs aligned to CO/DO goals &amp; objectives PAPs</t>
  </si>
  <si>
    <t>2.Assisted in the implementation of 80-89% of the school policies &amp; PAPs aligned to CO/DO goals &amp; objectives PAPs</t>
  </si>
  <si>
    <t>2. Assisted in the implementation of 70-79% of the school policies &amp; PAPs aligned to CO/DO goals &amp; objectives PAPs</t>
  </si>
  <si>
    <t>2. Assisted in the implementation of 60-69% of the school policies &amp; PAPs aligned to CO/DO goals &amp; objectives PAPs</t>
  </si>
  <si>
    <t>2.Assisted in the implementation of 59% and below of the school policies &amp; PAPs aligned to CO/DO goals &amp; objectives PAPs</t>
  </si>
  <si>
    <t xml:space="preserve">3. Assisted in the presentation &amp; communication of SIP &amp; AIP to LGU &amp; other education stakeholders        </t>
  </si>
  <si>
    <t xml:space="preserve">3.Assisted in the presentation &amp; communication of SIP &amp; AIP to LGU &amp; other education stakeholders        </t>
  </si>
  <si>
    <t>4. Assisted in the submission of correct/accurate data based on the M &amp; E tool</t>
  </si>
  <si>
    <t>4.  Assisted in the submission of  correct/accurate data based on the M &amp; E tool</t>
  </si>
  <si>
    <t>4. Assisted in the submission of  correct/accurate data based on the M &amp; E tool</t>
  </si>
  <si>
    <t>5. Participated in designing &amp; implementing a contextualized monitoring tool</t>
  </si>
  <si>
    <t>5. Participated in designing &amp; implementing  a contextualized monitoring tool</t>
  </si>
  <si>
    <t>5.  Participated in designing &amp; implementing  a contextualized monitoring tool</t>
  </si>
  <si>
    <t>Participated in the implementation of AIP with an average of 90-100% from both physical and financial targets and with 90-100% of the activities implemented based on schedule of the plan without any revision</t>
  </si>
  <si>
    <t>Participated in the implementation of AIP with an average of 80-89% from both physical and financial targets and with 80-89% of the activities implemented based on schedule of the plan with 1 revision.</t>
  </si>
  <si>
    <t>Participated in the implementation of AIP with an average of 70-79% from both physical and financial targets and with 70-79% of the activities implemented based on schedule of the plan with 2 revisions.</t>
  </si>
  <si>
    <t>Participated in the implementation of AIP with an average of 60-69% from both physical and financial targets and with 60-69% of the activities implemented based on schedule of the plan with 3 revisions.</t>
  </si>
  <si>
    <t>Participated in the implementation of AIP with an average of 59% and below from both physical and financial targets and with 50% and below of the activities implemented based on schedule of the plan with 4 &amp; more revisions.</t>
  </si>
  <si>
    <t>Assisted in the submission of SIP/Enhanced AIP  to Division Office  before the due date</t>
  </si>
  <si>
    <t>Assisted in the submission of SIP/Enhanced AIP to Division Office on the due date</t>
  </si>
  <si>
    <t xml:space="preserve">Assisted in the submission of SIP/Enhanced AIP to Division Office 1-5 working days after the due date </t>
  </si>
  <si>
    <t xml:space="preserve">Assisted in the submission of SIP/Enhanced AIP to Division Office 6-10 working days after the due date </t>
  </si>
  <si>
    <t xml:space="preserve">Assisted in the submission of SIP/Enhanced AIP to Division Office at least 11 &amp; more working days after the due date </t>
  </si>
  <si>
    <t>3. Demonstrate knowledge in assisting the School Head in the utilization &amp; institutionalization of effective monitoring &amp; evaluation processes &amp; tools to gather accurate information on the implementation of policy, projects &amp; activities in the AIP as bases for continous improvement &amp; policy recommendation</t>
  </si>
  <si>
    <t>Assisted School Head in the conduct of effective M &amp; E with the following standards:                 1. Institutionalized the use of M &amp; E tool &amp; processes in the conduct of 4 SMEA on the implementation of PAPs as captured in the AIP</t>
  </si>
  <si>
    <t>Assisted School Head in the conduct of effective M &amp; E with the following standards:                 1. Institutionalized the use of M &amp; E tool &amp; processes in the conduct of 3 SMEA on the implementation of PAPs as captured in the AIP</t>
  </si>
  <si>
    <t>Assisted School Head in the conduct of effective M &amp; E with the following standards:                1. Institutionalized the use of M &amp; E tool &amp; processes in the conduct of 2 SMEA on the implementation of PAPs as captured in the AIP</t>
  </si>
  <si>
    <t>Assisted School Head in the conduct of effective M &amp; E with the following standards:                   1. Institutionalized the use of M &amp; E tool &amp; processes in the conduct of 1 SMEA on the implementation of PAPs as captured in the AIP</t>
  </si>
  <si>
    <t xml:space="preserve">2. Assisted School Head in analyzing results of M &amp; E for continous improvement </t>
  </si>
  <si>
    <t xml:space="preserve">2.Assisted School Head in analyzing results of M &amp; E for continous improvement </t>
  </si>
  <si>
    <t>3. Assisted school Head in submission to SDO 1 policy recommendation for continous improvement</t>
  </si>
  <si>
    <t>3.  Assisted school Head in submission to SDO 1 policy recommendation for continous improvement</t>
  </si>
  <si>
    <t>Assisted in the  preparation of 4 SMEA reports with MOVs</t>
  </si>
  <si>
    <t>Assisted in the  preparation of 3 SMEA reports with MOVs</t>
  </si>
  <si>
    <t>Assisted in the  preparation of 2 SMEA reports with MOVs</t>
  </si>
  <si>
    <t>Assisted in the  preparation of 1 SMEA reports with MOVs</t>
  </si>
  <si>
    <t>Assisted in submission of 4 quartely sccomplishment reports with adjusted plan before the due date</t>
  </si>
  <si>
    <t>Assisted in submission of  of 4 quartely sccomplishment reports with adjusted plan on the due date</t>
  </si>
  <si>
    <t>Assisted in submission of  4 quartely sccomplishment reports with adjusted plan 1-2 days after the due date</t>
  </si>
  <si>
    <t>Assisted in submission of  4 quartely sccomplishment reports with adjusted plan 3-4 days after the due date</t>
  </si>
  <si>
    <t>Assisted in submission of  4 quartely sccomplishment reports with adjusted plan 5 days or more after the due date</t>
  </si>
  <si>
    <t xml:space="preserve">Certificate of accuracy on the following:                        1.  EBEIS                       2. LIS                               3. NSBI                          4. SFs                            5. PPE Inventory            6. Liquidation             7.SBM Assessment </t>
  </si>
  <si>
    <t>Assisted in the presentation of all the enumerated reports accurately.</t>
  </si>
  <si>
    <t>Assisted in the presentation of at least 5-6 of the enumerated reports accurately</t>
  </si>
  <si>
    <t>Assisted in the presentation of at least 3-4 of the enumerated reports accurately</t>
  </si>
  <si>
    <t>Assisted in the presentation of at least 1-2 of the enumerated reports accurately</t>
  </si>
  <si>
    <t>No presentation of reports assisted</t>
  </si>
  <si>
    <t>Assisted in the submission of all the enumerated reports with complete MOVs</t>
  </si>
  <si>
    <t>Assisted in the submission of 5-6 enumerated reports with complete MOVs</t>
  </si>
  <si>
    <t>Assisted in the submission of 3-4 enumerated reports with complete MOVs</t>
  </si>
  <si>
    <t>Assisted in the submission of 1-2 enumerated reports with complete MOVs</t>
  </si>
  <si>
    <t>No submission of reports assisted</t>
  </si>
  <si>
    <t xml:space="preserve">1.  Transmittals stamped received                         2.  Acknowledgment receipt or certificate </t>
  </si>
  <si>
    <t>Assisted in the submission of all of the enumerated reports two days before the third working day of the ensuing month/deemed necessary</t>
  </si>
  <si>
    <t>Assisted in the submission of all of the enumerated reports one day before the third working day of the ensuing month/deemed necessary</t>
  </si>
  <si>
    <t>Assisted in the submission of all of the enumerated reports on the third working day of the ensuing month/deemed necessary</t>
  </si>
  <si>
    <t>Assisted in the submission of all of the enumerated reports one day after the third working day of the ensuing month/deemed necessary</t>
  </si>
  <si>
    <t>Assisted in the submission of all of the enumerated reports two days or more after the third working day of the ensuing month/deemed necessary</t>
  </si>
  <si>
    <t xml:space="preserve">Certificate of accuracy onthe following:                        1.  EBEIS                       2. LIS                             3. NSBI                          4. SFs                            5. PPE Inventory                  6.SBM Assessment </t>
  </si>
  <si>
    <t>Assisted in the submission of 4-5 of the enumerated reports with complete MOVs</t>
  </si>
  <si>
    <t>Assisted in the submission of 2-3 of the enumerated reports with complete MOVs</t>
  </si>
  <si>
    <t>Assisted in the submission of 1 of the enumerated reports with complete MOVs</t>
  </si>
  <si>
    <t>1. Copy of Designations Orders with Roles &amp; Functions marked received by the concerned school personnel</t>
  </si>
  <si>
    <t>Assisted in the submission of all the enumerated reports two days before due date</t>
  </si>
  <si>
    <t>Assisted in the submission of all the enumerated reports one day before due date</t>
  </si>
  <si>
    <t>Assisted in the submission of all the enumerated reports on due date</t>
  </si>
  <si>
    <t>Assisted in the submission of all the enumerated reports one day after due date</t>
  </si>
  <si>
    <t>Assisted in the submission of all the enumerated reports two or more days after due date</t>
  </si>
  <si>
    <t>1.Contingency Plan        2. Student-led hazard mapping result            3.NSED/ Fire Drill report                   4.School-Based Classroom Readiness Monitoring Result            5.SWM Accomplishment Report                6.Tree Growing Narrative Report          7. Brigada Eskwela Report                           8. School ground is clean &amp; hazerd free                                 9. Clean, maintained, hazard free school grounds                         10. Implement Chlp Protection Policy</t>
  </si>
  <si>
    <t>Showed evidences for implemenation of  the following:                  1. DRRM Plan          2. Classroom safety &amp; conduciveness                    3. Solid Waste Management (SWM)                  4. Tree growing                     5. Brigada Eskwela                      6. School ground is clean &amp; hazerd free                          7. Clean, maintained, hazard free school grounds                         8. Implement Child Protection Policy</t>
  </si>
  <si>
    <t>10. Prepared and implemented personal and professional development plan and built networks in the implementation of the department.</t>
  </si>
  <si>
    <t>1.Department consolidated PDPs                 2.Copy of professional and personal development plan</t>
  </si>
  <si>
    <t>Presented personal and professional development plans that reflect at least 6 basic elements of a plan in the department</t>
  </si>
  <si>
    <t>Presented personal and professional development plans that reflect at least 5 basic elements of a plan in the department</t>
  </si>
  <si>
    <t>Presented personal and professional development plans that reflect at least 4 basic elements of a plan in the department</t>
  </si>
  <si>
    <t>Presented personal and professional development plans that reflect at least 1-3 basic elements of a plan in the department</t>
  </si>
  <si>
    <t>Implemented/conducted the plans of activities based on schedule.</t>
  </si>
  <si>
    <t>Implemented/conducted the plans of activities one week after the schedule.</t>
  </si>
  <si>
    <t>Implemented/conducted the plans of activities two weeks after the schedule.</t>
  </si>
  <si>
    <t>Implemented/conducted the plans of activities three weeks after the schedule.</t>
  </si>
  <si>
    <t>Implemented/conducted the plans of activities one month after the schedule.</t>
  </si>
  <si>
    <t>11. Prepared staff development plan of the teachers  based on needs that surfaced in the performance review,  observation  and analysis in the department</t>
  </si>
  <si>
    <t>1.System Generated TNA Result 2.Consolidated Professional Development Plan (IPCRF Part IV) of the department              3.ILAC Plan                  4. Analysis of classroom observation report in the department                                 5. Certificate of Attendance to Training/s</t>
  </si>
  <si>
    <t>Exhibited 90-100% approved professional development plan of teachers based on TNA, observations and IPCRF.</t>
  </si>
  <si>
    <t>Exhibited 80-89% approved professional development plan of teachers based on TNA, observations and IPCRF.</t>
  </si>
  <si>
    <t>Exhibited 70-79% approved professional development plan of teachers based on TNA, observations and IPCRF.</t>
  </si>
  <si>
    <t>Exhibited 60-69% approved professional development plan of teachers based on TNA, observations and IPCRF.</t>
  </si>
  <si>
    <t>Exhibited 59% below approved professional development plan of teachers based on TNA, observations and IPCRF.</t>
  </si>
  <si>
    <t>1. LAC Accomplishmnt Report           2.Training Completion Report</t>
  </si>
  <si>
    <t>Submitted reports of implementation of professional development plan with an accomplishment of 90-100%  of physical targets in the department</t>
  </si>
  <si>
    <t>Submitted reports of implementation of professional development plan  with  accomplishment of 80-89% of physical targets in the department</t>
  </si>
  <si>
    <t>Submitted reports of implementation of professional development plan with accomplishment of 70-79% of physical targets in the department</t>
  </si>
  <si>
    <t>Presented reports of implementation of professional development plan  with accomplishment of 60-69% of physical targets in the department</t>
  </si>
  <si>
    <t>Presented reports of implementation of professional development plan with a physical accomplishment of 59% and below of physical targets in the department</t>
  </si>
  <si>
    <t>Implemented the professional development plan of the department based on the date indicated in the plan</t>
  </si>
  <si>
    <t>Implemented the professional development plan of the department with 1-2 days after the date indicated in the plan</t>
  </si>
  <si>
    <t>Implemented the professional development plan of the department with 3-4 days after the date indicated in the plan</t>
  </si>
  <si>
    <t>Implemented the professional development plan of the department with 5-6 days after the date indicated in the plan</t>
  </si>
  <si>
    <t>Implemented the professional development plan of the department with 7 days or more after  date indicated in the plan</t>
  </si>
  <si>
    <t>13. Implemented   plan with the involvement of different groups of internal and external stakeholders</t>
  </si>
  <si>
    <t xml:space="preserve">Assisted School Head in planning of  activities for ensuring engagement with at least 8 groups of internal &amp; external  stakeholders in the community </t>
  </si>
  <si>
    <t xml:space="preserve">Assisted School Head in planning of activities for ensuring engagement with at least 7 groups of internal &amp; external  stakeholders in the community </t>
  </si>
  <si>
    <t xml:space="preserve">Assisted School Head in planning of   activities for ensuring engagement with at least 6 groups of internal &amp; external  stakeholders in the community </t>
  </si>
  <si>
    <t xml:space="preserve">Assisted School Head  in planning  of activities for ensuring engagement with at least 5 groups of internal &amp; external  stakeholders in the community </t>
  </si>
  <si>
    <t xml:space="preserve">Assisted School Head in planning of activities for ensuring engagement with at least 4 groups of internal &amp; external  stakeholders in the community </t>
  </si>
  <si>
    <t>Assisted School Head in the preparation and submission of reports that indicated the support of 8 groups of internal and external stakeholders</t>
  </si>
  <si>
    <t xml:space="preserve">Assisted School Head in the preparation and submission of reports that indicated the support of 7 groups of internal and external stakeholders </t>
  </si>
  <si>
    <t>Assisted School Head in the preparation and submission of reports that indicated the support of 6 groups of internal and external stakeholders</t>
  </si>
  <si>
    <t>Assisted School Head in the preparation and submission of reports that indicated the support of 5 groups of internal and external stakeholders</t>
  </si>
  <si>
    <t>Assisted School Head in the preparation and submission of reports that indicated the support of at least 4 groups of internal and external stakeholders</t>
  </si>
  <si>
    <t>Assisted School Head in the implementation of plan with activities  based on the date indicated in the plan</t>
  </si>
  <si>
    <t>Assisted School Head in the implementation of plan with 1-2 days  after the date indicated in the plan</t>
  </si>
  <si>
    <t>Assisted School Head in the implementation of plan with 3-4 days  after the date indicated in the plan</t>
  </si>
  <si>
    <t>Assisted School Head in the implementation of plan with 5-6 days  after the date indicated in the plan</t>
  </si>
  <si>
    <t>Assisted School Head in the implementation of plan with 7and more days after the date indicated in the plan</t>
  </si>
  <si>
    <t>Approved action plans of the following:              -SGC                                 -PTA                                                   -Teachers Assn.            -SSLG                                    -Clubs</t>
  </si>
  <si>
    <t>Assisted in the presentation of plans of all school organizations anchored on the school AIP</t>
  </si>
  <si>
    <t>Assisted in the presentation of  plans with 80-89% of the school organizations anchored on the school AIP</t>
  </si>
  <si>
    <t>Assisted in the presentation of  plans with 70-79% of the school organizations anchored on the school AIP</t>
  </si>
  <si>
    <t>Assisted in the presentation of  plans with 60-69% of the school organizations anchored on the school AIP</t>
  </si>
  <si>
    <t>Assisted in the presentation of  plans with 59% and below of the school organizations anchored on the school AIP</t>
  </si>
  <si>
    <t xml:space="preserve">Assisted School Head in the submission of accomplishment reports of all the school organizations with average of 90-100% </t>
  </si>
  <si>
    <t xml:space="preserve">Assisted School Head in the submission of accomplishment reports of all the  school organizations with average of 80-89% </t>
  </si>
  <si>
    <t xml:space="preserve"> Assisted School Head in the submission of accomplishment reports of all the  school organizations with average of 70-79% </t>
  </si>
  <si>
    <t xml:space="preserve">Assisted School Head in the submission of accomplishment reports of all thel school organizations with average of 60-69% </t>
  </si>
  <si>
    <t xml:space="preserve">Assisted School Head in the submission of accomplishment reports of all the school organizations with average of 59% &amp; below </t>
  </si>
  <si>
    <t>15.Implemented plans that promoted gender sensitivity, physical and mental health awarenes, and culture responsiveness</t>
  </si>
  <si>
    <t>Assisted School Head in the presentation of plans that reflected the promotion of gender sensitivity, physical and mental health awarenes, and culture responsiveness</t>
  </si>
  <si>
    <t>Assisted School Head in the presentation of plans that reflected the promotion of gender sensitivity, physical and mental health awarenes, but excluded culture responsiveness</t>
  </si>
  <si>
    <t>Assisted School Head in the presentation of plans that reflected the promotion of gender sensitivity but excluded physical and mental health awarenes, and culture responsiveness</t>
  </si>
  <si>
    <t>Assisted School Head in the presentation of incomplete plans that reflected the promotion of gender sensitivity but excluded physical and mental health awarenes, and culture responsiveness</t>
  </si>
  <si>
    <t xml:space="preserve">Assisted School Head in the preparation and submission of accomplishment reports  with average of 90-100% </t>
  </si>
  <si>
    <t xml:space="preserve">Assisted School Head in the preparation and submission of accomplishment reports with average of 80-89% </t>
  </si>
  <si>
    <t xml:space="preserve">Assisted School Head in the preparation and submission of accomplishment reports with average of 70-79% </t>
  </si>
  <si>
    <t xml:space="preserve">Assisted School Head in the preparation and submission of accomplishment reports with average of 60-69% </t>
  </si>
  <si>
    <t xml:space="preserve">Assisted School Head in the preparation and submission of accomplishment reports  with average of 59% &amp; below </t>
  </si>
  <si>
    <t>Report on the target date of implementation versus actual conduct of activities with supporting documents</t>
  </si>
  <si>
    <t xml:space="preserve">1. Designation Order                   2. Training Matrix with invitation and acceptance                 3. Certificate of Recognition/ Appreciation                                   4. Memorandum                      5. Served as Class Reliever                            6. Teaching Loads    </t>
  </si>
  <si>
    <t xml:space="preserve">Presented MOVs as coordinator/faciltator  chair/member of committees in the school, district, division, regional, and national levels with a total of at least 5 undertakings </t>
  </si>
  <si>
    <t xml:space="preserve">Presented MOVs as coordinator/faciltator chair/member of committees in the school, district, division, regional, and national levels with a total of 4 undertakings </t>
  </si>
  <si>
    <t xml:space="preserve">Presented MOVs as coordinator/faciltator chair/member of committees in the school, district, division, regional, and national levels with a total of 3 undertakings </t>
  </si>
  <si>
    <t xml:space="preserve">Presented MOVs as coordinator/faciltator chair/member of committees in the school, district, division, regional, and national levels with a total of 2 undertakings </t>
  </si>
  <si>
    <t xml:space="preserve">Presented MOVs as coordinator/faciltator chair/member of committees in the school, district, division, regional, and national levels with a total of 1 undertakings </t>
  </si>
  <si>
    <t>Complete files of the following:             1.EBEIS                    2.LIS                      3.NSBI                     4.SFs                      5.PPE Inventory results 6.CDR &amp; Subsidiary Ledger                   7.SBM Assessment Result</t>
  </si>
  <si>
    <t xml:space="preserve">1.  Accomplishment reports to any of the five of the 7 PPAs </t>
  </si>
  <si>
    <t xml:space="preserve">Plan that included the ff. PPAs:            1.School Initiated Curriculum Intervention          2.DORP        3.Tracking of ILMP                4.Career Guidance (Secondary)     5.*IREAD/(RAPID through SIKAP De Sibugay) Implementation Report                    6. Gulayan sa Paaralan                    </t>
  </si>
  <si>
    <t>1. Copy of customized school calendar                       2. Activity tracking reports</t>
  </si>
  <si>
    <t>INDIVIDUAL PERFORMANCE COMMITMENT AND REVIEW FORM (IPCRF) for Head Teachers</t>
  </si>
  <si>
    <t>SY 2022-2023</t>
  </si>
  <si>
    <t xml:space="preserve">14.  Implemented plan for the management of school organizations </t>
  </si>
  <si>
    <t xml:space="preserve">4. Assisted in the application of knowledge on records management, financial management, and management of school faciltities and equipment </t>
  </si>
  <si>
    <t>Presented certificate of no revision to all of the  following: EBEIS, LIS, NSBI, SFs, PPE inventory</t>
  </si>
  <si>
    <t>Presented certificate of no revision to any 4 of the  following: EBEIS, LIS, NSBI, SFs, PPE inventory</t>
  </si>
  <si>
    <t>Presented certificate of no revision to any 3 of the  following: EBEIS, LIS, NSBI, SFs, PPE inventory</t>
  </si>
  <si>
    <t>Presented certificate of no revision to any 2 of the  following: EBEIS, LIS, NSBI, SFs, PPE inventory</t>
  </si>
  <si>
    <t>Presented certificate of no revision to any 1 of the  following: EBEIS, LIS, NSBI, SFs, PPE inventory</t>
  </si>
  <si>
    <t>Implemented/ Conducted PPAs as scheduled.</t>
  </si>
  <si>
    <t>Implemented/ Conducted PPAs 1 week after the schedule.</t>
  </si>
  <si>
    <t>Implemented/ Conducted PPAs 2 weeks after the schedule.</t>
  </si>
  <si>
    <t>Implemented/ Conducted PPAs 3 weeks after the schedule.</t>
  </si>
  <si>
    <t>Implemented/ Conducted PPAs 1 month after the schedule.</t>
  </si>
  <si>
    <t>1. Conduct 8 classroom observation with pre/post conference                  2. Provide technical assistance to improve teaching-learning delivery                      3. Conduct supervision on the utilization of LAS/Texbooks/ Tablet</t>
  </si>
  <si>
    <t>1. Conduct 6-7 classroom observation with pre/post conference                  2. Provide technical assistance to improve teaching-learning delivery                      3. Conduct supervision on the utilization of LAS/Texbooks/ Tablet</t>
  </si>
  <si>
    <t>1. Conduct 4-5 classroom observation with pre/post conference                  2. Provide technical assistance to improve teaching-learning delivery                           3. Conduct supervision on the utilization of LAS/Texbooks/ Tablet</t>
  </si>
  <si>
    <t>1. Conduct 2-3 classroom observation with pre/post conference                  2. Provide technical assistance to improve teaching-learning delivery                      3. Conduct supervision on the utilization of LAS/Texbooks/ Tablet</t>
  </si>
  <si>
    <t>1. Conduct 1 classroom observation with pre/post conference                  2. Provide technical assistance to improve teaching-learning delivery                      3. Conduct supervision on the utilization of LAS/Texbooks/ Tablet</t>
  </si>
  <si>
    <t>Total no. Of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</si>
</sst>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
    <numFmt numFmtId="166" formatCode="mm/dd/yyyy;@"/>
    <numFmt numFmtId="167" formatCode="m/d/yyyy;@"/>
  </numFmts>
  <fonts count="42">
    <font>
      <sz val="11"/>
      <color theme="1"/>
      <name val="Calibri"/>
      <family val="2"/>
      <scheme val="minor"/>
    </font>
    <font>
      <b/>
      <sz val="15"/>
      <name val="Arial Narrow"/>
      <family val="2"/>
    </font>
    <font>
      <sz val="10"/>
      <name val="Arial Narrow"/>
      <family val="2"/>
    </font>
    <font>
      <b/>
      <sz val="11"/>
      <name val="Arial Narrow"/>
      <family val="2"/>
    </font>
    <font>
      <sz val="10"/>
      <color theme="1"/>
      <name val="Arial Narrow"/>
      <family val="2"/>
    </font>
    <font>
      <b/>
      <sz val="9"/>
      <color theme="1"/>
      <name val="Arial Narrow"/>
      <family val="2"/>
    </font>
    <font>
      <sz val="11"/>
      <name val="Calibri"/>
      <family val="2"/>
      <scheme val="minor"/>
    </font>
    <font>
      <b/>
      <sz val="10"/>
      <color theme="1"/>
      <name val="Arial Narrow"/>
      <family val="2"/>
    </font>
    <font>
      <b/>
      <sz val="14"/>
      <color theme="1"/>
      <name val="Arial Narrow"/>
      <family val="2"/>
    </font>
    <font>
      <b/>
      <sz val="11"/>
      <name val="Calibri"/>
      <family val="2"/>
      <scheme val="minor"/>
    </font>
    <font>
      <b/>
      <sz val="12"/>
      <name val="Arial Narrow"/>
      <family val="2"/>
    </font>
    <font>
      <sz val="12"/>
      <name val="Arial Narrow"/>
      <family val="2"/>
    </font>
    <font>
      <sz val="8"/>
      <name val="Calibri"/>
      <family val="2"/>
      <scheme val="minor"/>
    </font>
    <font>
      <b/>
      <sz val="11"/>
      <color theme="1"/>
      <name val="Calibri"/>
      <family val="2"/>
      <scheme val="minor"/>
    </font>
    <font>
      <b/>
      <sz val="10"/>
      <name val="Arial Narrow"/>
      <family val="2"/>
    </font>
    <font>
      <b/>
      <sz val="18"/>
      <name val="Calibri"/>
      <family val="2"/>
      <scheme val="minor"/>
    </font>
    <font>
      <b/>
      <sz val="11"/>
      <color theme="0"/>
      <name val="Arial Narrow"/>
      <family val="2"/>
    </font>
    <font>
      <sz val="9"/>
      <color indexed="81"/>
      <name val="Tahoma"/>
      <family val="2"/>
    </font>
    <font>
      <b/>
      <sz val="9"/>
      <color indexed="81"/>
      <name val="Tahoma"/>
      <family val="2"/>
    </font>
    <font>
      <sz val="9"/>
      <color theme="1"/>
      <name val="Arial Narrow"/>
      <family val="2"/>
    </font>
    <font>
      <b/>
      <sz val="11"/>
      <color theme="1"/>
      <name val="Arial Narrow"/>
      <family val="2"/>
    </font>
    <font>
      <b/>
      <sz val="18"/>
      <color theme="0"/>
      <name val="Arial Narrow"/>
      <family val="2"/>
    </font>
    <font>
      <sz val="10"/>
      <color theme="1"/>
      <name val="Actor"/>
      <family val="2"/>
      <charset val="1"/>
    </font>
    <font>
      <b/>
      <sz val="12"/>
      <color theme="1"/>
      <name val="Calibri"/>
      <family val="2"/>
      <scheme val="minor"/>
    </font>
    <font>
      <i/>
      <sz val="11"/>
      <color theme="1"/>
      <name val="Calibri"/>
      <family val="2"/>
      <scheme val="minor"/>
    </font>
    <font>
      <sz val="10"/>
      <color indexed="8"/>
      <name val="Arial Narrow"/>
      <family val="2"/>
    </font>
    <font>
      <b/>
      <u/>
      <sz val="12"/>
      <color rgb="FF000000"/>
      <name val="Arial Narrow"/>
      <family val="2"/>
    </font>
    <font>
      <sz val="12"/>
      <color rgb="FF000000"/>
      <name val="Arial Narrow"/>
      <family val="2"/>
    </font>
    <font>
      <b/>
      <sz val="12"/>
      <color rgb="FF000000"/>
      <name val="Arial Narrow"/>
      <family val="2"/>
    </font>
    <font>
      <sz val="10"/>
      <color rgb="FF000000"/>
      <name val="Arial Narrow"/>
      <family val="2"/>
    </font>
    <font>
      <sz val="12"/>
      <color theme="1"/>
      <name val="Arial Narrow"/>
      <family val="2"/>
    </font>
    <font>
      <b/>
      <i/>
      <sz val="12"/>
      <color theme="1"/>
      <name val="Arial Narrow"/>
      <family val="2"/>
    </font>
    <font>
      <b/>
      <sz val="12"/>
      <color theme="1"/>
      <name val="Arial Narrow"/>
      <family val="2"/>
    </font>
    <font>
      <sz val="12"/>
      <color indexed="8"/>
      <name val="Arial Narrow"/>
      <family val="2"/>
    </font>
    <font>
      <u/>
      <sz val="11"/>
      <color theme="1"/>
      <name val="Calibri"/>
      <family val="2"/>
      <scheme val="minor"/>
    </font>
    <font>
      <b/>
      <u/>
      <sz val="14"/>
      <color theme="1"/>
      <name val="Arial Narrow"/>
      <family val="2"/>
    </font>
    <font>
      <sz val="9"/>
      <color indexed="8"/>
      <name val="Calibri"/>
      <family val="2"/>
    </font>
    <font>
      <sz val="9"/>
      <color rgb="FF000000"/>
      <name val="Arial Narrow"/>
      <family val="2"/>
    </font>
    <font>
      <b/>
      <sz val="16"/>
      <color theme="0"/>
      <name val="Arial"/>
      <family val="2"/>
    </font>
    <font>
      <sz val="11"/>
      <color theme="0" tint="-0.34998626667073579"/>
      <name val="Calibri"/>
      <family val="2"/>
      <scheme val="minor"/>
    </font>
    <font>
      <sz val="10"/>
      <color rgb="FFFF0000"/>
      <name val="Arial Narrow"/>
      <family val="2"/>
    </font>
    <font>
      <sz val="11"/>
      <color theme="1"/>
      <name val="Calibri"/>
      <family val="2"/>
      <scheme val="minor"/>
    </font>
  </fonts>
  <fills count="14">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D3EDF9"/>
        <bgColor indexed="64"/>
      </patternFill>
    </fill>
    <fill>
      <patternFill patternType="solid">
        <fgColor rgb="FFFFFFFF"/>
        <bgColor indexed="64"/>
      </patternFill>
    </fill>
    <fill>
      <patternFill patternType="solid">
        <fgColor theme="0" tint="-0.14996795556505021"/>
        <bgColor indexed="64"/>
      </patternFill>
    </fill>
    <fill>
      <patternFill patternType="solid">
        <fgColor rgb="FFFFFFFF"/>
        <bgColor rgb="FFFFFFFF"/>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2">
    <xf numFmtId="0" fontId="0" fillId="0" borderId="0"/>
    <xf numFmtId="0" fontId="41" fillId="0" borderId="0"/>
  </cellStyleXfs>
  <cellXfs count="472">
    <xf numFmtId="0" fontId="0" fillId="0" borderId="0" xfId="0"/>
    <xf numFmtId="2" fontId="0" fillId="0" borderId="0" xfId="0" applyNumberFormat="1"/>
    <xf numFmtId="14" fontId="0" fillId="0" borderId="0" xfId="0" applyNumberFormat="1"/>
    <xf numFmtId="167" fontId="0" fillId="0" borderId="0" xfId="0" applyNumberFormat="1"/>
    <xf numFmtId="0" fontId="22" fillId="0" borderId="0" xfId="0" applyFont="1"/>
    <xf numFmtId="0" fontId="24" fillId="0" borderId="0" xfId="0" applyFont="1"/>
    <xf numFmtId="0" fontId="13" fillId="9" borderId="9" xfId="0" applyFont="1" applyFill="1" applyBorder="1" applyAlignment="1">
      <alignment vertical="center"/>
    </xf>
    <xf numFmtId="0" fontId="0" fillId="9" borderId="31" xfId="0" applyFill="1" applyBorder="1" applyAlignment="1">
      <alignment vertical="center"/>
    </xf>
    <xf numFmtId="0" fontId="2" fillId="0" borderId="0" xfId="0" applyFont="1"/>
    <xf numFmtId="0" fontId="1" fillId="0" borderId="4" xfId="0" applyFont="1" applyBorder="1" applyAlignment="1">
      <alignment horizontal="center" vertical="center"/>
    </xf>
    <xf numFmtId="0" fontId="1" fillId="3" borderId="0" xfId="0" applyFont="1" applyFill="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14" fillId="7" borderId="17" xfId="0" applyFont="1" applyFill="1" applyBorder="1"/>
    <xf numFmtId="0" fontId="14" fillId="0" borderId="7" xfId="0" applyFont="1" applyBorder="1" applyAlignment="1">
      <alignment horizontal="left" vertical="top"/>
    </xf>
    <xf numFmtId="0" fontId="14" fillId="7" borderId="7" xfId="0" applyFont="1" applyFill="1" applyBorder="1"/>
    <xf numFmtId="0" fontId="14" fillId="7" borderId="6" xfId="0" applyFont="1" applyFill="1" applyBorder="1" applyAlignment="1">
      <alignment horizontal="left"/>
    </xf>
    <xf numFmtId="0" fontId="14" fillId="7" borderId="7" xfId="0" applyFont="1" applyFill="1" applyBorder="1" applyAlignment="1">
      <alignment horizontal="left"/>
    </xf>
    <xf numFmtId="0" fontId="14" fillId="0" borderId="35" xfId="0" applyFont="1" applyBorder="1" applyAlignment="1">
      <alignment horizontal="left" vertical="top"/>
    </xf>
    <xf numFmtId="0" fontId="14" fillId="7" borderId="35" xfId="0" applyFont="1" applyFill="1" applyBorder="1"/>
    <xf numFmtId="0" fontId="16" fillId="6" borderId="27" xfId="0" applyFont="1" applyFill="1" applyBorder="1" applyAlignment="1">
      <alignment horizontal="center" vertical="center"/>
    </xf>
    <xf numFmtId="0" fontId="5" fillId="5" borderId="22" xfId="0" applyFont="1" applyFill="1" applyBorder="1"/>
    <xf numFmtId="0" fontId="5" fillId="0" borderId="8" xfId="0" applyFont="1" applyBorder="1"/>
    <xf numFmtId="0" fontId="5" fillId="0" borderId="36" xfId="0" applyFont="1" applyBorder="1"/>
    <xf numFmtId="0" fontId="1" fillId="0" borderId="5" xfId="0" applyFont="1" applyBorder="1" applyAlignment="1">
      <alignment horizontal="center" vertical="center"/>
    </xf>
    <xf numFmtId="0" fontId="11" fillId="0" borderId="7" xfId="0" applyFont="1" applyBorder="1"/>
    <xf numFmtId="0" fontId="10" fillId="0" borderId="6" xfId="0" applyFont="1" applyBorder="1"/>
    <xf numFmtId="0" fontId="2" fillId="0" borderId="12" xfId="0" applyFont="1" applyBorder="1"/>
    <xf numFmtId="0" fontId="2" fillId="3" borderId="13" xfId="0" applyFont="1" applyFill="1" applyBorder="1"/>
    <xf numFmtId="0" fontId="2" fillId="0" borderId="13" xfId="0" applyFont="1" applyBorder="1" applyAlignment="1">
      <alignment vertical="center"/>
    </xf>
    <xf numFmtId="0" fontId="2" fillId="0" borderId="13" xfId="0" applyFont="1" applyBorder="1"/>
    <xf numFmtId="0" fontId="2" fillId="0" borderId="14" xfId="0" applyFont="1" applyBorder="1"/>
    <xf numFmtId="0" fontId="3" fillId="2" borderId="15" xfId="0" applyFont="1" applyFill="1" applyBorder="1" applyAlignment="1">
      <alignment horizontal="center"/>
    </xf>
    <xf numFmtId="0" fontId="3" fillId="2" borderId="0" xfId="0" applyFont="1" applyFill="1" applyAlignment="1">
      <alignment horizontal="center"/>
    </xf>
    <xf numFmtId="0" fontId="6" fillId="0" borderId="0" xfId="0" applyFont="1"/>
    <xf numFmtId="164" fontId="6" fillId="3" borderId="4" xfId="0" applyNumberFormat="1" applyFont="1" applyFill="1" applyBorder="1" applyAlignment="1">
      <alignment vertical="center" wrapText="1"/>
    </xf>
    <xf numFmtId="164" fontId="6" fillId="3" borderId="0" xfId="0" applyNumberFormat="1" applyFont="1" applyFill="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164" fontId="6" fillId="3" borderId="12" xfId="0" applyNumberFormat="1" applyFont="1" applyFill="1" applyBorder="1" applyAlignment="1">
      <alignment vertical="center" wrapText="1"/>
    </xf>
    <xf numFmtId="164" fontId="6" fillId="3" borderId="13" xfId="0" applyNumberFormat="1" applyFont="1" applyFill="1" applyBorder="1" applyAlignment="1">
      <alignment vertical="center" wrapText="1"/>
    </xf>
    <xf numFmtId="0" fontId="6" fillId="0" borderId="12" xfId="0" applyFont="1" applyBorder="1" applyAlignment="1">
      <alignment vertical="center" wrapText="1"/>
    </xf>
    <xf numFmtId="0" fontId="6" fillId="0" borderId="14" xfId="0" applyFont="1" applyBorder="1" applyAlignment="1">
      <alignment vertical="center" wrapText="1"/>
    </xf>
    <xf numFmtId="0" fontId="6" fillId="3" borderId="0" xfId="0" applyFont="1" applyFill="1"/>
    <xf numFmtId="0" fontId="6" fillId="0" borderId="0" xfId="0" applyFont="1" applyAlignment="1">
      <alignment vertical="center"/>
    </xf>
    <xf numFmtId="165" fontId="6" fillId="0" borderId="0" xfId="0" applyNumberFormat="1" applyFont="1"/>
    <xf numFmtId="0" fontId="23" fillId="0" borderId="2" xfId="0" applyFont="1" applyBorder="1"/>
    <xf numFmtId="0" fontId="0" fillId="0" borderId="55" xfId="0" applyBorder="1"/>
    <xf numFmtId="0" fontId="0" fillId="0" borderId="2" xfId="0" applyBorder="1"/>
    <xf numFmtId="0" fontId="0" fillId="0" borderId="3" xfId="0" applyBorder="1"/>
    <xf numFmtId="0" fontId="7" fillId="0" borderId="58" xfId="0" applyFont="1" applyBorder="1"/>
    <xf numFmtId="0" fontId="7" fillId="0" borderId="0" xfId="0" applyFont="1"/>
    <xf numFmtId="0" fontId="7" fillId="0" borderId="44" xfId="0" applyFont="1" applyBorder="1"/>
    <xf numFmtId="0" fontId="4" fillId="0" borderId="23" xfId="0" applyFont="1" applyBorder="1"/>
    <xf numFmtId="0" fontId="4" fillId="0" borderId="0" xfId="0" applyFont="1"/>
    <xf numFmtId="0" fontId="0" fillId="0" borderId="5" xfId="0" applyBorder="1"/>
    <xf numFmtId="0" fontId="4" fillId="0" borderId="4" xfId="0" applyFont="1" applyBorder="1"/>
    <xf numFmtId="0" fontId="25" fillId="0" borderId="0" xfId="0" applyFont="1"/>
    <xf numFmtId="0" fontId="4" fillId="0" borderId="0" xfId="0" applyFont="1" applyAlignment="1">
      <alignment wrapText="1"/>
    </xf>
    <xf numFmtId="0" fontId="4" fillId="0" borderId="0" xfId="0" applyFont="1" applyAlignment="1">
      <alignment horizontal="center" wrapText="1"/>
    </xf>
    <xf numFmtId="0" fontId="0" fillId="0" borderId="0" xfId="0" applyAlignment="1">
      <alignment horizontal="center"/>
    </xf>
    <xf numFmtId="0" fontId="4" fillId="0" borderId="31" xfId="0" applyFont="1" applyBorder="1" applyAlignment="1">
      <alignment wrapText="1"/>
    </xf>
    <xf numFmtId="0" fontId="25" fillId="0" borderId="0" xfId="0" applyFont="1" applyAlignment="1">
      <alignment horizontal="center"/>
    </xf>
    <xf numFmtId="0" fontId="4" fillId="0" borderId="6" xfId="0" applyFont="1" applyBorder="1" applyAlignment="1">
      <alignment wrapText="1"/>
    </xf>
    <xf numFmtId="0" fontId="4" fillId="0" borderId="4" xfId="0" applyFont="1" applyBorder="1" applyAlignment="1">
      <alignment wrapText="1"/>
    </xf>
    <xf numFmtId="0" fontId="4" fillId="0" borderId="0" xfId="0" applyFont="1" applyAlignment="1">
      <alignment horizontal="center"/>
    </xf>
    <xf numFmtId="0" fontId="4" fillId="0" borderId="0" xfId="0" applyFont="1" applyAlignment="1">
      <alignment horizontal="left" vertical="top" wrapText="1"/>
    </xf>
    <xf numFmtId="0" fontId="25" fillId="0" borderId="0" xfId="0" applyFont="1" applyAlignment="1">
      <alignment horizontal="left" wrapText="1"/>
    </xf>
    <xf numFmtId="0" fontId="25" fillId="0" borderId="0" xfId="0" applyFont="1" applyAlignment="1">
      <alignment wrapText="1"/>
    </xf>
    <xf numFmtId="0" fontId="25" fillId="0" borderId="0" xfId="0" applyFont="1" applyAlignment="1">
      <alignment horizontal="left" vertical="top" wrapText="1"/>
    </xf>
    <xf numFmtId="0" fontId="26" fillId="0" borderId="0" xfId="0" applyFont="1" applyAlignment="1">
      <alignment vertical="center"/>
    </xf>
    <xf numFmtId="0" fontId="4" fillId="0" borderId="4" xfId="0" applyFont="1" applyBorder="1" applyAlignment="1">
      <alignment horizontal="left" vertical="top" wrapText="1"/>
    </xf>
    <xf numFmtId="0" fontId="7" fillId="0" borderId="44" xfId="0" applyFont="1" applyBorder="1" applyAlignment="1">
      <alignment wrapText="1"/>
    </xf>
    <xf numFmtId="0" fontId="7" fillId="0" borderId="0" xfId="0" applyFont="1" applyAlignment="1">
      <alignment wrapText="1"/>
    </xf>
    <xf numFmtId="0" fontId="7" fillId="0" borderId="0" xfId="0" applyFont="1" applyAlignment="1">
      <alignment horizontal="center" wrapText="1"/>
    </xf>
    <xf numFmtId="0" fontId="20" fillId="0" borderId="0" xfId="0" applyFont="1"/>
    <xf numFmtId="0" fontId="28" fillId="0" borderId="0" xfId="0" applyFont="1" applyAlignment="1">
      <alignment vertical="center"/>
    </xf>
    <xf numFmtId="165" fontId="20" fillId="0" borderId="0" xfId="0" applyNumberFormat="1" applyFont="1" applyAlignment="1">
      <alignment vertical="center"/>
    </xf>
    <xf numFmtId="0" fontId="25" fillId="0" borderId="0" xfId="0" applyFont="1" applyAlignment="1">
      <alignment vertical="top" wrapText="1"/>
    </xf>
    <xf numFmtId="165" fontId="7" fillId="0" borderId="0" xfId="0" applyNumberFormat="1" applyFont="1" applyAlignment="1">
      <alignment vertical="center"/>
    </xf>
    <xf numFmtId="0" fontId="29" fillId="0" borderId="0" xfId="0" applyFont="1" applyAlignment="1">
      <alignment vertical="center"/>
    </xf>
    <xf numFmtId="0" fontId="4" fillId="0" borderId="0" xfId="0" applyFont="1" applyAlignment="1">
      <alignment vertical="center"/>
    </xf>
    <xf numFmtId="0" fontId="30" fillId="0" borderId="0" xfId="0" applyFont="1" applyAlignment="1">
      <alignment horizontal="center"/>
    </xf>
    <xf numFmtId="0" fontId="31" fillId="0" borderId="0" xfId="0" applyFont="1" applyAlignment="1">
      <alignment horizontal="left"/>
    </xf>
    <xf numFmtId="0" fontId="32" fillId="0" borderId="0" xfId="0" applyFont="1" applyAlignment="1">
      <alignment horizontal="center"/>
    </xf>
    <xf numFmtId="0" fontId="13" fillId="0" borderId="0" xfId="0" applyFont="1"/>
    <xf numFmtId="0" fontId="33" fillId="0" borderId="0" xfId="0" applyFont="1" applyAlignment="1">
      <alignment horizontal="center"/>
    </xf>
    <xf numFmtId="0" fontId="30" fillId="0" borderId="5" xfId="0" applyFont="1" applyBorder="1" applyAlignment="1">
      <alignment horizontal="center"/>
    </xf>
    <xf numFmtId="0" fontId="8" fillId="0" borderId="13" xfId="0" applyFont="1" applyBorder="1" applyAlignment="1">
      <alignment horizontal="center"/>
    </xf>
    <xf numFmtId="0" fontId="34" fillId="0" borderId="0" xfId="0" applyFont="1"/>
    <xf numFmtId="0" fontId="0" fillId="0" borderId="12" xfId="0" applyBorder="1"/>
    <xf numFmtId="0" fontId="30" fillId="0" borderId="13" xfId="0" applyFont="1" applyBorder="1" applyAlignment="1">
      <alignment horizontal="center"/>
    </xf>
    <xf numFmtId="0" fontId="32" fillId="0" borderId="13" xfId="0" applyFont="1" applyBorder="1" applyAlignment="1">
      <alignment horizontal="center"/>
    </xf>
    <xf numFmtId="0" fontId="13" fillId="0" borderId="13" xfId="0" applyFont="1" applyBorder="1"/>
    <xf numFmtId="0" fontId="36" fillId="0" borderId="0" xfId="0" applyFont="1" applyAlignment="1">
      <alignment horizontal="center"/>
    </xf>
    <xf numFmtId="0" fontId="37" fillId="0" borderId="0" xfId="0" applyFont="1" applyAlignment="1">
      <alignment horizontal="center" vertical="center"/>
    </xf>
    <xf numFmtId="0" fontId="36" fillId="0" borderId="0" xfId="0" applyFont="1"/>
    <xf numFmtId="0" fontId="14" fillId="0" borderId="17" xfId="0" applyFont="1" applyBorder="1" applyAlignment="1" applyProtection="1">
      <alignment horizontal="left" vertical="top"/>
      <protection locked="0"/>
    </xf>
    <xf numFmtId="0" fontId="14" fillId="0" borderId="7" xfId="0" applyFont="1" applyBorder="1" applyAlignment="1" applyProtection="1">
      <alignment horizontal="left" vertical="top"/>
      <protection locked="0"/>
    </xf>
    <xf numFmtId="14" fontId="14" fillId="0" borderId="7" xfId="0" applyNumberFormat="1" applyFont="1" applyBorder="1" applyAlignment="1" applyProtection="1">
      <alignment horizontal="left" vertical="top"/>
      <protection locked="0"/>
    </xf>
    <xf numFmtId="0" fontId="4" fillId="0" borderId="25" xfId="0" applyFont="1" applyBorder="1" applyAlignment="1" applyProtection="1">
      <alignment horizontal="center"/>
      <protection locked="0"/>
    </xf>
    <xf numFmtId="0" fontId="4" fillId="0" borderId="7" xfId="0" applyFont="1" applyBorder="1" applyAlignment="1" applyProtection="1">
      <alignment horizontal="center" wrapText="1"/>
      <protection locked="0"/>
    </xf>
    <xf numFmtId="0" fontId="4" fillId="0" borderId="7"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top" wrapText="1"/>
    </xf>
    <xf numFmtId="0" fontId="2" fillId="0" borderId="7" xfId="0" applyFont="1" applyBorder="1" applyAlignment="1">
      <alignment horizontal="center" vertical="center"/>
    </xf>
    <xf numFmtId="0" fontId="2" fillId="3" borderId="7" xfId="0" applyFont="1" applyFill="1" applyBorder="1" applyAlignment="1">
      <alignment horizontal="left" vertical="top" wrapText="1"/>
    </xf>
    <xf numFmtId="164" fontId="2" fillId="3" borderId="7" xfId="0" applyNumberFormat="1" applyFont="1" applyFill="1" applyBorder="1" applyAlignment="1">
      <alignment horizontal="left" vertical="top" wrapText="1"/>
    </xf>
    <xf numFmtId="0" fontId="0" fillId="0" borderId="7" xfId="0" applyBorder="1" applyAlignment="1" applyProtection="1">
      <alignment horizontal="center" vertical="center"/>
      <protection locked="0"/>
    </xf>
    <xf numFmtId="0" fontId="2" fillId="10" borderId="35" xfId="0" applyFont="1" applyFill="1" applyBorder="1" applyAlignment="1">
      <alignment horizontal="left" vertical="center" wrapText="1"/>
    </xf>
    <xf numFmtId="164" fontId="2" fillId="3" borderId="7" xfId="0" applyNumberFormat="1" applyFont="1" applyFill="1" applyBorder="1" applyAlignment="1">
      <alignment vertical="top"/>
    </xf>
    <xf numFmtId="0" fontId="3" fillId="2" borderId="15" xfId="0" quotePrefix="1" applyFont="1" applyFill="1" applyBorder="1" applyAlignment="1">
      <alignment horizontal="center"/>
    </xf>
    <xf numFmtId="0" fontId="3" fillId="2" borderId="0" xfId="0" quotePrefix="1" applyFont="1" applyFill="1" applyAlignment="1">
      <alignment horizontal="center"/>
    </xf>
    <xf numFmtId="0" fontId="3" fillId="2" borderId="27" xfId="0" applyFont="1" applyFill="1" applyBorder="1" applyAlignment="1">
      <alignment horizontal="center"/>
    </xf>
    <xf numFmtId="0" fontId="14" fillId="0" borderId="8" xfId="0" applyFont="1" applyBorder="1" applyAlignment="1" applyProtection="1">
      <alignment vertical="center"/>
      <protection locked="0"/>
    </xf>
    <xf numFmtId="0" fontId="14" fillId="7" borderId="7" xfId="0" applyFont="1" applyFill="1" applyBorder="1" applyAlignment="1" applyProtection="1">
      <alignment vertical="center"/>
      <protection locked="0"/>
    </xf>
    <xf numFmtId="0" fontId="39" fillId="0" borderId="0" xfId="0" applyFont="1"/>
    <xf numFmtId="165" fontId="0" fillId="10" borderId="17" xfId="0" applyNumberFormat="1" applyFill="1" applyBorder="1" applyAlignment="1">
      <alignment horizontal="center" vertical="center"/>
    </xf>
    <xf numFmtId="165" fontId="0" fillId="10" borderId="22" xfId="0" applyNumberFormat="1" applyFill="1" applyBorder="1" applyAlignment="1">
      <alignment horizontal="center" vertical="center"/>
    </xf>
    <xf numFmtId="165" fontId="0" fillId="10" borderId="7" xfId="0" applyNumberFormat="1" applyFill="1" applyBorder="1" applyAlignment="1">
      <alignment horizontal="center" vertical="center"/>
    </xf>
    <xf numFmtId="165" fontId="0" fillId="10" borderId="8" xfId="0" applyNumberFormat="1" applyFill="1" applyBorder="1" applyAlignment="1">
      <alignment horizontal="center" vertical="center"/>
    </xf>
    <xf numFmtId="165" fontId="0" fillId="10" borderId="35" xfId="0" applyNumberFormat="1" applyFill="1" applyBorder="1" applyAlignment="1">
      <alignment horizontal="center" vertical="center"/>
    </xf>
    <xf numFmtId="165" fontId="0" fillId="10" borderId="36" xfId="0" applyNumberFormat="1" applyFill="1" applyBorder="1" applyAlignment="1">
      <alignment horizontal="center" vertical="center"/>
    </xf>
    <xf numFmtId="0" fontId="2" fillId="0" borderId="7" xfId="0" applyFont="1" applyBorder="1" applyAlignment="1">
      <alignment horizontal="center" vertical="top"/>
    </xf>
    <xf numFmtId="0" fontId="40" fillId="0" borderId="0" xfId="0" applyFont="1"/>
    <xf numFmtId="0" fontId="2" fillId="12" borderId="7" xfId="0" applyFont="1" applyFill="1" applyBorder="1" applyAlignment="1">
      <alignment horizontal="left" vertical="top" wrapText="1"/>
    </xf>
    <xf numFmtId="0" fontId="4" fillId="3" borderId="7" xfId="0" applyFont="1" applyFill="1" applyBorder="1" applyAlignment="1">
      <alignment horizontal="left" vertical="top" wrapText="1"/>
    </xf>
    <xf numFmtId="164" fontId="4" fillId="3" borderId="7" xfId="0" applyNumberFormat="1" applyFont="1" applyFill="1" applyBorder="1" applyAlignment="1">
      <alignment horizontal="left" vertical="top" wrapText="1"/>
    </xf>
    <xf numFmtId="0" fontId="4" fillId="0" borderId="7" xfId="0" applyFont="1" applyBorder="1" applyAlignment="1">
      <alignment horizontal="center" vertical="center"/>
    </xf>
    <xf numFmtId="164" fontId="4" fillId="3" borderId="7" xfId="0" applyNumberFormat="1" applyFont="1" applyFill="1" applyBorder="1" applyAlignment="1">
      <alignment vertical="top" wrapText="1"/>
    </xf>
    <xf numFmtId="0" fontId="29" fillId="13" borderId="7" xfId="0" applyFont="1" applyFill="1" applyBorder="1" applyAlignment="1">
      <alignment horizontal="left" vertical="top" wrapText="1"/>
    </xf>
    <xf numFmtId="0" fontId="29" fillId="0" borderId="7" xfId="0" applyFont="1" applyBorder="1" applyAlignment="1">
      <alignment horizontal="center" vertical="center"/>
    </xf>
    <xf numFmtId="0" fontId="2" fillId="11" borderId="7" xfId="0" applyFont="1" applyFill="1" applyBorder="1" applyAlignment="1">
      <alignment horizontal="left" vertical="top" wrapText="1"/>
    </xf>
    <xf numFmtId="164" fontId="2" fillId="11" borderId="7" xfId="0" applyNumberFormat="1" applyFont="1" applyFill="1" applyBorder="1" applyAlignment="1">
      <alignment horizontal="left" vertical="top" wrapText="1"/>
    </xf>
    <xf numFmtId="164" fontId="29" fillId="13" borderId="7" xfId="0" applyNumberFormat="1" applyFont="1" applyFill="1" applyBorder="1" applyAlignment="1">
      <alignment horizontal="center" vertical="center"/>
    </xf>
    <xf numFmtId="0" fontId="29" fillId="13" borderId="7" xfId="0" applyFont="1" applyFill="1" applyBorder="1"/>
    <xf numFmtId="0" fontId="29" fillId="13" borderId="7" xfId="0" applyFont="1" applyFill="1" applyBorder="1" applyAlignment="1">
      <alignment vertical="top" wrapText="1"/>
    </xf>
    <xf numFmtId="0" fontId="2" fillId="0" borderId="31" xfId="0" applyFont="1" applyBorder="1" applyAlignment="1">
      <alignment horizontal="center" vertical="center"/>
    </xf>
    <xf numFmtId="164" fontId="2" fillId="3" borderId="27" xfId="0" applyNumberFormat="1" applyFont="1" applyFill="1" applyBorder="1" applyAlignment="1">
      <alignment horizontal="left" vertical="top" wrapText="1"/>
    </xf>
    <xf numFmtId="0" fontId="2" fillId="0" borderId="31" xfId="0" applyFont="1" applyBorder="1" applyAlignment="1">
      <alignment horizontal="center" vertical="top"/>
    </xf>
    <xf numFmtId="0" fontId="5" fillId="0" borderId="0" xfId="0" applyFont="1"/>
    <xf numFmtId="164" fontId="2" fillId="11" borderId="7" xfId="0" applyNumberFormat="1" applyFont="1" applyFill="1" applyBorder="1" applyAlignment="1">
      <alignment vertical="top"/>
    </xf>
    <xf numFmtId="0" fontId="2" fillId="0" borderId="7" xfId="0" applyFont="1" applyBorder="1" applyAlignment="1">
      <alignment vertical="top" wrapText="1"/>
    </xf>
    <xf numFmtId="0" fontId="29" fillId="0" borderId="7" xfId="0" applyFont="1" applyBorder="1" applyAlignment="1">
      <alignment vertical="top" wrapText="1"/>
    </xf>
    <xf numFmtId="164" fontId="2" fillId="0" borderId="7" xfId="0" applyNumberFormat="1" applyFont="1" applyBorder="1"/>
    <xf numFmtId="0" fontId="16" fillId="6" borderId="18" xfId="0" applyFont="1" applyFill="1" applyBorder="1" applyAlignment="1">
      <alignment horizontal="center" vertical="center"/>
    </xf>
    <xf numFmtId="0" fontId="16" fillId="6" borderId="34" xfId="0" applyFont="1" applyFill="1" applyBorder="1" applyAlignment="1">
      <alignment horizontal="center" vertical="center"/>
    </xf>
    <xf numFmtId="0" fontId="16" fillId="6" borderId="47" xfId="0" applyFont="1" applyFill="1" applyBorder="1" applyAlignment="1">
      <alignment horizontal="center" vertical="center"/>
    </xf>
    <xf numFmtId="0" fontId="16" fillId="6" borderId="56" xfId="0" applyFont="1" applyFill="1" applyBorder="1" applyAlignment="1">
      <alignment horizontal="center" vertical="center"/>
    </xf>
    <xf numFmtId="0" fontId="16" fillId="6" borderId="19" xfId="0" applyFont="1" applyFill="1" applyBorder="1" applyAlignment="1">
      <alignment horizontal="center" vertical="center"/>
    </xf>
    <xf numFmtId="0" fontId="16" fillId="6" borderId="20" xfId="0" applyFont="1" applyFill="1" applyBorder="1" applyAlignment="1">
      <alignment horizontal="center" vertical="center"/>
    </xf>
    <xf numFmtId="0" fontId="16" fillId="6" borderId="21" xfId="0" applyFont="1" applyFill="1" applyBorder="1" applyAlignment="1">
      <alignment horizontal="center" vertical="center"/>
    </xf>
    <xf numFmtId="0" fontId="7" fillId="0" borderId="1" xfId="0" applyFont="1" applyBorder="1" applyAlignment="1">
      <alignment horizontal="center"/>
    </xf>
    <xf numFmtId="0" fontId="7" fillId="0" borderId="55" xfId="0" applyFont="1" applyBorder="1" applyAlignment="1">
      <alignment horizontal="center"/>
    </xf>
    <xf numFmtId="0" fontId="7" fillId="0" borderId="43" xfId="0" applyFont="1" applyBorder="1" applyAlignment="1">
      <alignment horizontal="center"/>
    </xf>
    <xf numFmtId="0" fontId="7" fillId="0" borderId="30" xfId="0" applyFont="1" applyBorder="1" applyAlignment="1">
      <alignment horizontal="center"/>
    </xf>
    <xf numFmtId="0" fontId="7" fillId="0" borderId="54" xfId="0" applyFont="1" applyBorder="1" applyAlignment="1">
      <alignment horizontal="center"/>
    </xf>
    <xf numFmtId="0" fontId="7" fillId="0" borderId="24" xfId="0" applyFont="1" applyBorder="1" applyAlignment="1">
      <alignment horizontal="center"/>
    </xf>
    <xf numFmtId="0" fontId="7" fillId="0" borderId="3" xfId="0" applyFont="1" applyBorder="1" applyAlignment="1">
      <alignment horizontal="center"/>
    </xf>
    <xf numFmtId="0" fontId="7" fillId="0" borderId="44" xfId="0" applyFont="1" applyBorder="1" applyAlignment="1">
      <alignment horizontal="center"/>
    </xf>
    <xf numFmtId="0" fontId="16" fillId="6" borderId="1" xfId="0" applyFont="1" applyFill="1" applyBorder="1" applyAlignment="1">
      <alignment horizontal="center" vertical="center"/>
    </xf>
    <xf numFmtId="0" fontId="16" fillId="6" borderId="4" xfId="0" applyFont="1" applyFill="1" applyBorder="1" applyAlignment="1">
      <alignment horizontal="center" vertical="center"/>
    </xf>
    <xf numFmtId="0" fontId="16" fillId="6" borderId="2" xfId="0" applyFont="1" applyFill="1" applyBorder="1" applyAlignment="1">
      <alignment horizontal="center" vertical="center"/>
    </xf>
    <xf numFmtId="0" fontId="16" fillId="6" borderId="0" xfId="0" applyFont="1" applyFill="1" applyAlignment="1">
      <alignment horizontal="center" vertical="center"/>
    </xf>
    <xf numFmtId="0" fontId="16" fillId="6" borderId="55" xfId="0" applyFont="1" applyFill="1" applyBorder="1" applyAlignment="1">
      <alignment horizontal="center" vertical="center"/>
    </xf>
    <xf numFmtId="0" fontId="16" fillId="6" borderId="29" xfId="0" applyFont="1" applyFill="1" applyBorder="1" applyAlignment="1">
      <alignment horizontal="center" vertical="center"/>
    </xf>
    <xf numFmtId="0" fontId="2" fillId="10" borderId="7" xfId="1" applyFont="1" applyFill="1" applyBorder="1" applyAlignment="1">
      <alignment horizontal="left" vertical="top" wrapText="1"/>
    </xf>
    <xf numFmtId="0" fontId="2" fillId="10" borderId="35" xfId="1" applyFont="1" applyFill="1" applyBorder="1" applyAlignment="1">
      <alignment horizontal="left" vertical="top" wrapText="1"/>
    </xf>
    <xf numFmtId="0" fontId="14" fillId="7" borderId="6" xfId="0" applyFont="1" applyFill="1" applyBorder="1" applyAlignment="1">
      <alignment horizontal="left"/>
    </xf>
    <xf numFmtId="0" fontId="14" fillId="7" borderId="7" xfId="0" applyFont="1" applyFill="1" applyBorder="1" applyAlignment="1">
      <alignment horizontal="left"/>
    </xf>
    <xf numFmtId="0" fontId="14" fillId="0" borderId="35" xfId="0" applyFont="1" applyBorder="1" applyAlignment="1">
      <alignment horizontal="left" vertical="center"/>
    </xf>
    <xf numFmtId="0" fontId="14" fillId="0" borderId="36" xfId="0" applyFont="1" applyBorder="1" applyAlignment="1">
      <alignment horizontal="left" vertical="center"/>
    </xf>
    <xf numFmtId="14" fontId="14" fillId="0" borderId="7" xfId="0" applyNumberFormat="1" applyFont="1" applyBorder="1" applyAlignment="1" applyProtection="1">
      <alignment horizontal="left" vertical="center"/>
      <protection locked="0"/>
    </xf>
    <xf numFmtId="0" fontId="14" fillId="0" borderId="7"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21" fillId="6" borderId="1" xfId="0" applyFont="1" applyFill="1" applyBorder="1" applyAlignment="1">
      <alignment horizontal="center" vertical="center"/>
    </xf>
    <xf numFmtId="0" fontId="21" fillId="6" borderId="2" xfId="0" applyFont="1" applyFill="1" applyBorder="1" applyAlignment="1">
      <alignment horizontal="center" vertical="center"/>
    </xf>
    <xf numFmtId="0" fontId="14" fillId="0" borderId="17"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7" borderId="7" xfId="0" applyFont="1" applyFill="1" applyBorder="1" applyAlignment="1">
      <alignment horizontal="left" vertical="center"/>
    </xf>
    <xf numFmtId="0" fontId="14" fillId="7" borderId="16" xfId="0" applyFont="1" applyFill="1" applyBorder="1" applyAlignment="1">
      <alignment horizontal="left"/>
    </xf>
    <xf numFmtId="0" fontId="14" fillId="7" borderId="17" xfId="0" applyFont="1" applyFill="1" applyBorder="1" applyAlignment="1">
      <alignment horizontal="left"/>
    </xf>
    <xf numFmtId="0" fontId="14" fillId="7" borderId="33" xfId="0" applyFont="1" applyFill="1" applyBorder="1" applyAlignment="1">
      <alignment horizontal="left"/>
    </xf>
    <xf numFmtId="0" fontId="14" fillId="7" borderId="35" xfId="0" applyFont="1" applyFill="1" applyBorder="1" applyAlignment="1">
      <alignment horizontal="left"/>
    </xf>
    <xf numFmtId="0" fontId="14" fillId="0" borderId="9"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5" fillId="0" borderId="39" xfId="0" applyFont="1" applyBorder="1" applyAlignment="1">
      <alignment horizontal="center"/>
    </xf>
    <xf numFmtId="0" fontId="5" fillId="0" borderId="40" xfId="0" applyFont="1" applyBorder="1" applyAlignment="1">
      <alignment horizontal="center"/>
    </xf>
    <xf numFmtId="165" fontId="15" fillId="0" borderId="1" xfId="0" applyNumberFormat="1" applyFont="1" applyBorder="1" applyAlignment="1">
      <alignment horizontal="center" vertical="center" wrapText="1"/>
    </xf>
    <xf numFmtId="165" fontId="15" fillId="0" borderId="3" xfId="0" applyNumberFormat="1" applyFont="1" applyBorder="1" applyAlignment="1">
      <alignment horizontal="center" vertical="center" wrapText="1"/>
    </xf>
    <xf numFmtId="165" fontId="15" fillId="0" borderId="12" xfId="0" applyNumberFormat="1" applyFont="1" applyBorder="1" applyAlignment="1">
      <alignment horizontal="center" vertical="center" wrapText="1"/>
    </xf>
    <xf numFmtId="165" fontId="15" fillId="0" borderId="14" xfId="0" applyNumberFormat="1" applyFont="1" applyBorder="1" applyAlignment="1">
      <alignment horizontal="center" vertical="center" wrapText="1"/>
    </xf>
    <xf numFmtId="0" fontId="19" fillId="0" borderId="45" xfId="0" applyFont="1" applyBorder="1" applyAlignment="1">
      <alignment horizontal="center" vertical="top"/>
    </xf>
    <xf numFmtId="0" fontId="19" fillId="0" borderId="28" xfId="0" applyFont="1" applyBorder="1" applyAlignment="1">
      <alignment horizontal="center" vertical="top"/>
    </xf>
    <xf numFmtId="0" fontId="19" fillId="0" borderId="12" xfId="0" applyFont="1" applyBorder="1" applyAlignment="1">
      <alignment horizontal="center" vertical="top"/>
    </xf>
    <xf numFmtId="0" fontId="19" fillId="0" borderId="52" xfId="0" applyFont="1" applyBorder="1" applyAlignment="1">
      <alignment horizontal="center" vertical="top"/>
    </xf>
    <xf numFmtId="0" fontId="19" fillId="0" borderId="51" xfId="0" applyFont="1" applyBorder="1" applyAlignment="1">
      <alignment horizontal="center" vertical="top"/>
    </xf>
    <xf numFmtId="0" fontId="19" fillId="0" borderId="53" xfId="0" applyFont="1" applyBorder="1" applyAlignment="1">
      <alignment horizontal="center" vertical="top"/>
    </xf>
    <xf numFmtId="0" fontId="19" fillId="0" borderId="46" xfId="0" applyFont="1" applyBorder="1" applyAlignment="1">
      <alignment horizontal="center" vertical="top"/>
    </xf>
    <xf numFmtId="0" fontId="19" fillId="0" borderId="14" xfId="0" applyFont="1" applyBorder="1" applyAlignment="1">
      <alignment horizontal="center" vertical="top"/>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4" xfId="0" applyFont="1" applyBorder="1" applyAlignment="1">
      <alignment horizontal="center" vertical="center" wrapText="1"/>
    </xf>
    <xf numFmtId="0" fontId="5" fillId="5" borderId="37" xfId="0" applyFont="1" applyFill="1" applyBorder="1" applyAlignment="1">
      <alignment horizontal="center"/>
    </xf>
    <xf numFmtId="0" fontId="5" fillId="5" borderId="21" xfId="0" applyFont="1" applyFill="1" applyBorder="1" applyAlignment="1">
      <alignment horizontal="center"/>
    </xf>
    <xf numFmtId="0" fontId="5" fillId="0" borderId="38" xfId="0" applyFont="1" applyBorder="1" applyAlignment="1">
      <alignment horizontal="center"/>
    </xf>
    <xf numFmtId="0" fontId="5" fillId="0" borderId="31" xfId="0" applyFont="1" applyBorder="1" applyAlignment="1">
      <alignment horizontal="center"/>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0" xfId="0" applyFont="1" applyFill="1" applyAlignment="1">
      <alignment horizontal="center" vertical="center" wrapText="1"/>
    </xf>
    <xf numFmtId="0" fontId="7" fillId="5" borderId="5"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2" fillId="10" borderId="17" xfId="1" applyFont="1" applyFill="1" applyBorder="1" applyAlignment="1">
      <alignment horizontal="left" vertical="top" wrapText="1"/>
    </xf>
    <xf numFmtId="0" fontId="2" fillId="10" borderId="16" xfId="0" applyFont="1" applyFill="1" applyBorder="1" applyAlignment="1">
      <alignment horizontal="center" vertical="center" wrapText="1"/>
    </xf>
    <xf numFmtId="0" fontId="2" fillId="10" borderId="6" xfId="0" applyFont="1" applyFill="1" applyBorder="1" applyAlignment="1">
      <alignment horizontal="center" vertical="center" wrapText="1"/>
    </xf>
    <xf numFmtId="0" fontId="2" fillId="10" borderId="33" xfId="0" applyFont="1" applyFill="1" applyBorder="1" applyAlignment="1">
      <alignment horizontal="center" vertical="center" wrapText="1"/>
    </xf>
    <xf numFmtId="0" fontId="2" fillId="10" borderId="17" xfId="0" applyFont="1" applyFill="1" applyBorder="1" applyAlignment="1">
      <alignment horizontal="left" vertical="center" wrapText="1"/>
    </xf>
    <xf numFmtId="0" fontId="2" fillId="10" borderId="7" xfId="0" applyFont="1" applyFill="1" applyBorder="1" applyAlignment="1">
      <alignment horizontal="left" vertical="center" wrapText="1"/>
    </xf>
    <xf numFmtId="0" fontId="2" fillId="0" borderId="7" xfId="0" applyFont="1" applyBorder="1" applyAlignment="1">
      <alignment horizontal="center" vertical="center"/>
    </xf>
    <xf numFmtId="0" fontId="2" fillId="0" borderId="7" xfId="0" applyFont="1" applyBorder="1" applyAlignment="1">
      <alignment horizontal="left" vertical="top" wrapText="1"/>
    </xf>
    <xf numFmtId="10" fontId="2" fillId="3" borderId="27" xfId="0" applyNumberFormat="1" applyFont="1" applyFill="1" applyBorder="1" applyAlignment="1">
      <alignment horizontal="center" vertical="center"/>
    </xf>
    <xf numFmtId="10" fontId="2" fillId="3" borderId="15" xfId="0" applyNumberFormat="1" applyFont="1" applyFill="1" applyBorder="1" applyAlignment="1">
      <alignment horizontal="center" vertical="center"/>
    </xf>
    <xf numFmtId="10" fontId="2" fillId="3" borderId="25" xfId="0" applyNumberFormat="1" applyFont="1" applyFill="1" applyBorder="1" applyAlignment="1">
      <alignment horizontal="center" vertical="center"/>
    </xf>
    <xf numFmtId="0" fontId="2" fillId="3" borderId="27"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3" borderId="25" xfId="0" applyFont="1" applyFill="1" applyBorder="1" applyAlignment="1">
      <alignment horizontal="left" vertical="top" wrapText="1"/>
    </xf>
    <xf numFmtId="0" fontId="2" fillId="3" borderId="27" xfId="0" applyFont="1" applyFill="1" applyBorder="1" applyAlignment="1">
      <alignment horizontal="center" vertical="top" wrapText="1"/>
    </xf>
    <xf numFmtId="0" fontId="2" fillId="3" borderId="15" xfId="0" applyFont="1" applyFill="1" applyBorder="1" applyAlignment="1">
      <alignment horizontal="center" vertical="top" wrapText="1"/>
    </xf>
    <xf numFmtId="0" fontId="2" fillId="3" borderId="25" xfId="0" applyFont="1" applyFill="1" applyBorder="1" applyAlignment="1">
      <alignment horizontal="center" vertical="top" wrapText="1"/>
    </xf>
    <xf numFmtId="0" fontId="2" fillId="0" borderId="48" xfId="0" applyFont="1" applyBorder="1" applyAlignment="1">
      <alignment horizontal="left" vertical="top" wrapText="1"/>
    </xf>
    <xf numFmtId="0" fontId="2" fillId="0" borderId="49" xfId="0" applyFont="1" applyBorder="1" applyAlignment="1">
      <alignment horizontal="left" vertical="top" wrapText="1"/>
    </xf>
    <xf numFmtId="0" fontId="2" fillId="0" borderId="50" xfId="0" applyFont="1" applyBorder="1" applyAlignment="1">
      <alignment horizontal="left" vertical="top" wrapText="1"/>
    </xf>
    <xf numFmtId="164" fontId="2" fillId="11" borderId="27" xfId="0" applyNumberFormat="1" applyFont="1" applyFill="1" applyBorder="1" applyAlignment="1">
      <alignment horizontal="center" vertical="top" wrapText="1"/>
    </xf>
    <xf numFmtId="164" fontId="2" fillId="11" borderId="15" xfId="0" applyNumberFormat="1" applyFont="1" applyFill="1" applyBorder="1" applyAlignment="1">
      <alignment horizontal="center" vertical="top" wrapText="1"/>
    </xf>
    <xf numFmtId="164" fontId="2" fillId="11" borderId="25" xfId="0" applyNumberFormat="1" applyFont="1" applyFill="1" applyBorder="1" applyAlignment="1">
      <alignment horizontal="center" vertical="top" wrapText="1"/>
    </xf>
    <xf numFmtId="0" fontId="2" fillId="0" borderId="27" xfId="0" applyFont="1" applyBorder="1" applyAlignment="1">
      <alignment horizontal="center" vertical="center"/>
    </xf>
    <xf numFmtId="0" fontId="2" fillId="0" borderId="15"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top" wrapText="1"/>
    </xf>
    <xf numFmtId="0" fontId="2" fillId="0" borderId="15" xfId="0" applyFont="1" applyBorder="1" applyAlignment="1">
      <alignment horizontal="center" vertical="top" wrapText="1"/>
    </xf>
    <xf numFmtId="0" fontId="2" fillId="0" borderId="25" xfId="0" applyFont="1" applyBorder="1" applyAlignment="1">
      <alignment horizontal="center" vertical="top" wrapText="1"/>
    </xf>
    <xf numFmtId="164" fontId="6" fillId="3" borderId="4" xfId="0" applyNumberFormat="1" applyFont="1" applyFill="1" applyBorder="1" applyAlignment="1">
      <alignment horizontal="center" vertical="center" wrapText="1"/>
    </xf>
    <xf numFmtId="164" fontId="6" fillId="3" borderId="0" xfId="0" applyNumberFormat="1" applyFont="1" applyFill="1" applyAlignment="1">
      <alignment horizontal="center" vertical="center" wrapText="1"/>
    </xf>
    <xf numFmtId="164" fontId="6" fillId="3" borderId="5" xfId="0" applyNumberFormat="1" applyFont="1" applyFill="1" applyBorder="1" applyAlignment="1">
      <alignment horizontal="center" vertical="center" wrapText="1"/>
    </xf>
    <xf numFmtId="49" fontId="9" fillId="3" borderId="4" xfId="0" applyNumberFormat="1" applyFont="1" applyFill="1" applyBorder="1" applyAlignment="1">
      <alignment horizontal="center" wrapText="1"/>
    </xf>
    <xf numFmtId="49" fontId="9" fillId="3" borderId="0" xfId="0" applyNumberFormat="1" applyFont="1" applyFill="1" applyAlignment="1">
      <alignment horizontal="center" wrapText="1"/>
    </xf>
    <xf numFmtId="49" fontId="9" fillId="3" borderId="5" xfId="0" applyNumberFormat="1" applyFont="1" applyFill="1" applyBorder="1" applyAlignment="1">
      <alignment horizontal="center" wrapText="1"/>
    </xf>
    <xf numFmtId="49" fontId="9" fillId="3" borderId="43" xfId="0" applyNumberFormat="1" applyFont="1" applyFill="1" applyBorder="1" applyAlignment="1">
      <alignment horizontal="center" wrapText="1"/>
    </xf>
    <xf numFmtId="49" fontId="9" fillId="3" borderId="26" xfId="0" applyNumberFormat="1" applyFont="1" applyFill="1" applyBorder="1" applyAlignment="1">
      <alignment horizontal="center" wrapText="1"/>
    </xf>
    <xf numFmtId="49" fontId="9" fillId="3" borderId="44" xfId="0" applyNumberFormat="1" applyFont="1" applyFill="1" applyBorder="1" applyAlignment="1">
      <alignment horizontal="center" wrapText="1"/>
    </xf>
    <xf numFmtId="0" fontId="5" fillId="0" borderId="9" xfId="0" applyFont="1" applyBorder="1" applyAlignment="1">
      <alignment horizontal="center" wrapText="1"/>
    </xf>
    <xf numFmtId="0" fontId="5" fillId="0" borderId="10" xfId="0" applyFont="1" applyBorder="1" applyAlignment="1">
      <alignment horizontal="center" wrapText="1"/>
    </xf>
    <xf numFmtId="0" fontId="5" fillId="0" borderId="41" xfId="0" applyFont="1" applyBorder="1" applyAlignment="1">
      <alignment horizontal="center" wrapText="1"/>
    </xf>
    <xf numFmtId="0" fontId="5" fillId="0" borderId="42" xfId="0" applyFont="1" applyBorder="1" applyAlignment="1">
      <alignment horizontal="center" wrapText="1"/>
    </xf>
    <xf numFmtId="165" fontId="8" fillId="0" borderId="4" xfId="0" applyNumberFormat="1" applyFont="1" applyBorder="1" applyAlignment="1">
      <alignment horizontal="center" vertical="center"/>
    </xf>
    <xf numFmtId="165" fontId="8" fillId="0" borderId="5" xfId="0" applyNumberFormat="1" applyFont="1" applyBorder="1" applyAlignment="1">
      <alignment horizontal="center" vertical="center"/>
    </xf>
    <xf numFmtId="165" fontId="8" fillId="0" borderId="12" xfId="0" applyNumberFormat="1" applyFont="1" applyBorder="1" applyAlignment="1">
      <alignment horizontal="center" vertical="center"/>
    </xf>
    <xf numFmtId="165" fontId="8" fillId="0" borderId="14"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49" fontId="9" fillId="0" borderId="4" xfId="0" applyNumberFormat="1" applyFont="1" applyBorder="1" applyAlignment="1">
      <alignment horizontal="center" wrapText="1"/>
    </xf>
    <xf numFmtId="49" fontId="9" fillId="0" borderId="5" xfId="0" applyNumberFormat="1" applyFont="1" applyBorder="1" applyAlignment="1">
      <alignment horizontal="center" wrapText="1"/>
    </xf>
    <xf numFmtId="49" fontId="9" fillId="0" borderId="43" xfId="0" applyNumberFormat="1" applyFont="1" applyBorder="1" applyAlignment="1">
      <alignment horizontal="center" wrapText="1"/>
    </xf>
    <xf numFmtId="49" fontId="9" fillId="0" borderId="44" xfId="0" applyNumberFormat="1" applyFont="1" applyBorder="1" applyAlignment="1">
      <alignment horizont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2" fillId="0" borderId="7" xfId="0" applyFont="1" applyBorder="1" applyAlignment="1">
      <alignment horizontal="center" vertical="top"/>
    </xf>
    <xf numFmtId="0" fontId="2" fillId="0" borderId="35" xfId="0" applyFont="1" applyBorder="1" applyAlignment="1">
      <alignment horizontal="center" vertical="top"/>
    </xf>
    <xf numFmtId="165" fontId="2" fillId="0" borderId="7" xfId="0" applyNumberFormat="1" applyFont="1" applyBorder="1" applyAlignment="1">
      <alignment horizontal="center" vertical="top"/>
    </xf>
    <xf numFmtId="165" fontId="2" fillId="0" borderId="35" xfId="0" applyNumberFormat="1" applyFont="1" applyBorder="1" applyAlignment="1">
      <alignment horizontal="center" vertical="top"/>
    </xf>
    <xf numFmtId="165" fontId="2" fillId="0" borderId="8" xfId="0" applyNumberFormat="1" applyFont="1" applyBorder="1" applyAlignment="1">
      <alignment horizontal="center" vertical="top"/>
    </xf>
    <xf numFmtId="165" fontId="2" fillId="0" borderId="36" xfId="0" applyNumberFormat="1" applyFont="1" applyBorder="1" applyAlignment="1">
      <alignment horizontal="center" vertical="top"/>
    </xf>
    <xf numFmtId="0" fontId="5" fillId="5" borderId="43" xfId="0" applyFont="1" applyFill="1" applyBorder="1" applyAlignment="1">
      <alignment horizontal="center"/>
    </xf>
    <xf numFmtId="0" fontId="5" fillId="5" borderId="30" xfId="0" applyFont="1" applyFill="1" applyBorder="1" applyAlignment="1">
      <alignment horizontal="center"/>
    </xf>
    <xf numFmtId="0" fontId="5" fillId="5" borderId="24" xfId="0" applyFont="1" applyFill="1" applyBorder="1" applyAlignment="1">
      <alignment horizontal="center" wrapText="1"/>
    </xf>
    <xf numFmtId="0" fontId="5" fillId="5" borderId="26" xfId="0" applyFont="1" applyFill="1" applyBorder="1" applyAlignment="1">
      <alignment horizontal="center" wrapText="1"/>
    </xf>
    <xf numFmtId="0" fontId="29" fillId="0" borderId="25" xfId="0" applyFont="1" applyBorder="1" applyAlignment="1">
      <alignment horizontal="left" vertical="top" wrapText="1"/>
    </xf>
    <xf numFmtId="0" fontId="2" fillId="0" borderId="7" xfId="0" applyFont="1" applyBorder="1"/>
    <xf numFmtId="0" fontId="29" fillId="13" borderId="25" xfId="0" applyFont="1" applyFill="1" applyBorder="1" applyAlignment="1">
      <alignment horizontal="left" vertical="top" wrapText="1"/>
    </xf>
    <xf numFmtId="164" fontId="29" fillId="13" borderId="25" xfId="0" applyNumberFormat="1" applyFont="1" applyFill="1" applyBorder="1" applyAlignment="1">
      <alignment horizontal="left" vertical="top" wrapText="1"/>
    </xf>
    <xf numFmtId="0" fontId="29" fillId="0" borderId="25" xfId="0" applyFont="1" applyBorder="1" applyAlignment="1">
      <alignment horizontal="center" vertical="center"/>
    </xf>
    <xf numFmtId="10" fontId="29" fillId="13" borderId="27" xfId="0" applyNumberFormat="1" applyFont="1" applyFill="1" applyBorder="1" applyAlignment="1">
      <alignment horizontal="center" vertical="center"/>
    </xf>
    <xf numFmtId="10" fontId="29" fillId="13" borderId="15" xfId="0" applyNumberFormat="1" applyFont="1" applyFill="1" applyBorder="1" applyAlignment="1">
      <alignment horizontal="center" vertical="center"/>
    </xf>
    <xf numFmtId="10" fontId="29" fillId="13" borderId="25" xfId="0" applyNumberFormat="1" applyFont="1" applyFill="1" applyBorder="1" applyAlignment="1">
      <alignment horizontal="center" vertical="center"/>
    </xf>
    <xf numFmtId="0" fontId="2" fillId="11" borderId="7" xfId="0" applyFont="1" applyFill="1" applyBorder="1" applyAlignment="1">
      <alignment horizontal="left" vertical="top" wrapText="1"/>
    </xf>
    <xf numFmtId="10" fontId="2" fillId="11" borderId="7" xfId="0" applyNumberFormat="1" applyFont="1" applyFill="1" applyBorder="1" applyAlignment="1">
      <alignment horizontal="center" vertical="center"/>
    </xf>
    <xf numFmtId="164" fontId="2" fillId="11" borderId="7" xfId="0" applyNumberFormat="1" applyFont="1" applyFill="1" applyBorder="1" applyAlignment="1">
      <alignment horizontal="left" vertical="top" wrapText="1"/>
    </xf>
    <xf numFmtId="165" fontId="2" fillId="0" borderId="32" xfId="0" applyNumberFormat="1" applyFont="1" applyBorder="1" applyAlignment="1">
      <alignment horizontal="center" vertical="top"/>
    </xf>
    <xf numFmtId="165" fontId="2" fillId="0" borderId="61" xfId="0" applyNumberFormat="1" applyFont="1" applyBorder="1" applyAlignment="1">
      <alignment horizontal="center" vertical="top"/>
    </xf>
    <xf numFmtId="165" fontId="2" fillId="0" borderId="62" xfId="0" applyNumberFormat="1" applyFont="1" applyBorder="1" applyAlignment="1">
      <alignment horizontal="center" vertical="top"/>
    </xf>
    <xf numFmtId="0" fontId="2" fillId="0" borderId="27" xfId="0" applyFont="1" applyBorder="1" applyAlignment="1">
      <alignment horizontal="center" vertical="top"/>
    </xf>
    <xf numFmtId="0" fontId="2" fillId="0" borderId="15" xfId="0" applyFont="1" applyBorder="1" applyAlignment="1">
      <alignment horizontal="center" vertical="top"/>
    </xf>
    <xf numFmtId="0" fontId="2" fillId="0" borderId="25" xfId="0" applyFont="1" applyBorder="1" applyAlignment="1">
      <alignment horizontal="center" vertical="top"/>
    </xf>
    <xf numFmtId="165" fontId="2" fillId="0" borderId="27" xfId="0" applyNumberFormat="1" applyFont="1" applyBorder="1" applyAlignment="1">
      <alignment horizontal="center" vertical="top"/>
    </xf>
    <xf numFmtId="165" fontId="2" fillId="0" borderId="15" xfId="0" applyNumberFormat="1" applyFont="1" applyBorder="1" applyAlignment="1">
      <alignment horizontal="center" vertical="top"/>
    </xf>
    <xf numFmtId="165" fontId="2" fillId="0" borderId="25" xfId="0" applyNumberFormat="1" applyFont="1" applyBorder="1" applyAlignment="1">
      <alignment horizontal="center" vertical="top"/>
    </xf>
    <xf numFmtId="0" fontId="2" fillId="0" borderId="6" xfId="0" applyFont="1" applyBorder="1" applyAlignment="1">
      <alignment horizontal="left" vertical="top" wrapText="1"/>
    </xf>
    <xf numFmtId="0" fontId="2" fillId="3" borderId="7" xfId="0" applyFont="1" applyFill="1" applyBorder="1" applyAlignment="1">
      <alignment horizontal="left" vertical="top" wrapText="1"/>
    </xf>
    <xf numFmtId="10" fontId="2" fillId="3" borderId="7" xfId="0" applyNumberFormat="1" applyFont="1" applyFill="1" applyBorder="1" applyAlignment="1">
      <alignment horizontal="center" vertical="center"/>
    </xf>
    <xf numFmtId="164" fontId="2" fillId="3" borderId="7" xfId="0" applyNumberFormat="1" applyFont="1" applyFill="1" applyBorder="1" applyAlignment="1">
      <alignment horizontal="left" vertical="top" wrapText="1"/>
    </xf>
    <xf numFmtId="164" fontId="29" fillId="13" borderId="7" xfId="0" applyNumberFormat="1" applyFont="1" applyFill="1" applyBorder="1" applyAlignment="1">
      <alignment horizontal="left" vertical="top" wrapText="1"/>
    </xf>
    <xf numFmtId="0" fontId="29" fillId="0" borderId="7" xfId="0" applyFont="1" applyBorder="1" applyAlignment="1">
      <alignment horizontal="center" vertical="center"/>
    </xf>
    <xf numFmtId="0" fontId="29" fillId="0" borderId="7" xfId="0" applyFont="1" applyBorder="1" applyAlignment="1">
      <alignment horizontal="left" vertical="top" wrapText="1"/>
    </xf>
    <xf numFmtId="0" fontId="29" fillId="13" borderId="7" xfId="0" applyFont="1" applyFill="1" applyBorder="1" applyAlignment="1">
      <alignment horizontal="left" vertical="top" wrapText="1"/>
    </xf>
    <xf numFmtId="10" fontId="29" fillId="13" borderId="7" xfId="0" applyNumberFormat="1" applyFont="1" applyFill="1" applyBorder="1" applyAlignment="1">
      <alignment horizontal="center" vertical="center"/>
    </xf>
    <xf numFmtId="10" fontId="2" fillId="0" borderId="7" xfId="0" applyNumberFormat="1" applyFont="1" applyBorder="1"/>
    <xf numFmtId="165" fontId="4" fillId="0" borderId="8" xfId="0" applyNumberFormat="1" applyFont="1" applyBorder="1" applyAlignment="1">
      <alignment horizontal="center" vertical="top"/>
    </xf>
    <xf numFmtId="164" fontId="4" fillId="3" borderId="7" xfId="0" applyNumberFormat="1" applyFont="1" applyFill="1" applyBorder="1" applyAlignment="1">
      <alignment horizontal="left" vertical="top" wrapText="1"/>
    </xf>
    <xf numFmtId="0" fontId="4" fillId="0" borderId="7" xfId="0" applyFont="1" applyBorder="1" applyAlignment="1">
      <alignment horizontal="center" vertical="center"/>
    </xf>
    <xf numFmtId="0" fontId="4" fillId="0" borderId="7" xfId="0" applyFont="1" applyBorder="1" applyAlignment="1">
      <alignment horizontal="left" vertical="top" wrapText="1"/>
    </xf>
    <xf numFmtId="0" fontId="4" fillId="0" borderId="7" xfId="0" applyFont="1" applyBorder="1" applyAlignment="1">
      <alignment horizontal="center" vertical="top"/>
    </xf>
    <xf numFmtId="0" fontId="4" fillId="0" borderId="6" xfId="0" applyFont="1" applyBorder="1" applyAlignment="1">
      <alignment horizontal="left" vertical="top" wrapText="1"/>
    </xf>
    <xf numFmtId="0" fontId="4" fillId="3" borderId="7" xfId="0" applyFont="1" applyFill="1" applyBorder="1" applyAlignment="1">
      <alignment horizontal="center" vertical="top" wrapText="1"/>
    </xf>
    <xf numFmtId="0" fontId="4" fillId="3" borderId="7" xfId="0" applyFont="1" applyFill="1" applyBorder="1" applyAlignment="1">
      <alignment horizontal="left" vertical="top" wrapText="1"/>
    </xf>
    <xf numFmtId="164" fontId="4" fillId="3" borderId="7" xfId="0" applyNumberFormat="1" applyFont="1" applyFill="1" applyBorder="1" applyAlignment="1">
      <alignment horizontal="center" vertical="center"/>
    </xf>
    <xf numFmtId="165" fontId="4" fillId="0" borderId="7" xfId="0" applyNumberFormat="1" applyFont="1" applyBorder="1" applyAlignment="1">
      <alignment horizontal="center" vertical="top"/>
    </xf>
    <xf numFmtId="164" fontId="2" fillId="0" borderId="27" xfId="0" applyNumberFormat="1" applyFont="1" applyBorder="1" applyAlignment="1">
      <alignment horizontal="left" vertical="top" wrapText="1"/>
    </xf>
    <xf numFmtId="164" fontId="2" fillId="0" borderId="15" xfId="0" applyNumberFormat="1" applyFont="1" applyBorder="1" applyAlignment="1">
      <alignment horizontal="left" vertical="top" wrapText="1"/>
    </xf>
    <xf numFmtId="164" fontId="2" fillId="0" borderId="25" xfId="0" applyNumberFormat="1"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25" xfId="0" applyFont="1" applyBorder="1" applyAlignment="1">
      <alignment horizontal="left" vertical="top" wrapText="1"/>
    </xf>
    <xf numFmtId="0" fontId="2" fillId="11" borderId="27" xfId="0" applyFont="1" applyFill="1" applyBorder="1" applyAlignment="1">
      <alignment horizontal="left" vertical="top" wrapText="1"/>
    </xf>
    <xf numFmtId="0" fontId="2" fillId="11" borderId="15" xfId="0" applyFont="1" applyFill="1" applyBorder="1" applyAlignment="1">
      <alignment horizontal="left" vertical="top" wrapText="1"/>
    </xf>
    <xf numFmtId="10" fontId="2" fillId="11" borderId="9" xfId="0" applyNumberFormat="1" applyFont="1" applyFill="1" applyBorder="1" applyAlignment="1">
      <alignment horizontal="center" vertical="center"/>
    </xf>
    <xf numFmtId="164" fontId="2" fillId="11" borderId="27" xfId="0" applyNumberFormat="1" applyFont="1" applyFill="1" applyBorder="1" applyAlignment="1">
      <alignment horizontal="left" vertical="top" wrapText="1"/>
    </xf>
    <xf numFmtId="164" fontId="2" fillId="11" borderId="15" xfId="0" applyNumberFormat="1" applyFont="1" applyFill="1" applyBorder="1" applyAlignment="1">
      <alignment horizontal="left" vertical="top" wrapText="1"/>
    </xf>
    <xf numFmtId="0" fontId="2" fillId="0" borderId="31" xfId="0" applyFont="1" applyBorder="1" applyAlignment="1">
      <alignment horizontal="center" vertical="center"/>
    </xf>
    <xf numFmtId="164" fontId="2" fillId="11" borderId="25" xfId="0" applyNumberFormat="1" applyFont="1" applyFill="1" applyBorder="1" applyAlignment="1">
      <alignment horizontal="left" vertical="top" wrapText="1"/>
    </xf>
    <xf numFmtId="0" fontId="2" fillId="3" borderId="7" xfId="0" applyFont="1" applyFill="1" applyBorder="1" applyAlignment="1">
      <alignment horizontal="center" vertical="top" wrapText="1"/>
    </xf>
    <xf numFmtId="164" fontId="2" fillId="11" borderId="7" xfId="0" applyNumberFormat="1" applyFont="1" applyFill="1" applyBorder="1" applyAlignment="1">
      <alignment horizontal="left" vertical="center" wrapText="1"/>
    </xf>
    <xf numFmtId="165" fontId="2" fillId="0" borderId="22" xfId="0" applyNumberFormat="1" applyFont="1" applyBorder="1" applyAlignment="1">
      <alignment horizontal="center" vertical="top"/>
    </xf>
    <xf numFmtId="0" fontId="29" fillId="11" borderId="7" xfId="0" applyFont="1" applyFill="1" applyBorder="1" applyAlignment="1">
      <alignment horizontal="left" vertical="top" wrapText="1"/>
    </xf>
    <xf numFmtId="0" fontId="2" fillId="11" borderId="7" xfId="0" applyFont="1" applyFill="1" applyBorder="1" applyAlignment="1">
      <alignment horizontal="center" vertical="top" wrapText="1"/>
    </xf>
    <xf numFmtId="164" fontId="2" fillId="11" borderId="7" xfId="0" applyNumberFormat="1" applyFont="1" applyFill="1" applyBorder="1" applyAlignment="1">
      <alignment horizontal="center" vertical="top" wrapText="1"/>
    </xf>
    <xf numFmtId="0" fontId="2" fillId="0" borderId="17" xfId="0" applyFont="1" applyBorder="1" applyAlignment="1">
      <alignment horizontal="center" vertical="top"/>
    </xf>
    <xf numFmtId="165" fontId="2" fillId="0" borderId="17" xfId="0" applyNumberFormat="1" applyFont="1" applyBorder="1" applyAlignment="1">
      <alignment horizontal="center" vertical="top"/>
    </xf>
    <xf numFmtId="0" fontId="11" fillId="0" borderId="6" xfId="0" applyFont="1" applyBorder="1" applyAlignment="1">
      <alignment horizontal="left"/>
    </xf>
    <xf numFmtId="0" fontId="11" fillId="0" borderId="7" xfId="0" applyFont="1" applyBorder="1" applyAlignment="1">
      <alignment horizontal="left"/>
    </xf>
    <xf numFmtId="0" fontId="10" fillId="0" borderId="7" xfId="0" applyFont="1" applyBorder="1" applyAlignment="1">
      <alignment horizontal="left" vertical="top"/>
    </xf>
    <xf numFmtId="0" fontId="10" fillId="0" borderId="9" xfId="0" applyFont="1" applyBorder="1" applyAlignment="1">
      <alignment horizontal="left"/>
    </xf>
    <xf numFmtId="0" fontId="10" fillId="0" borderId="10" xfId="0" applyFont="1" applyBorder="1" applyAlignment="1">
      <alignment horizontal="left"/>
    </xf>
    <xf numFmtId="0" fontId="10" fillId="0" borderId="11" xfId="0" applyFont="1" applyBorder="1" applyAlignment="1">
      <alignment horizontal="left"/>
    </xf>
    <xf numFmtId="0" fontId="3" fillId="0" borderId="15" xfId="0" applyFont="1" applyBorder="1" applyAlignment="1">
      <alignment horizontal="center"/>
    </xf>
    <xf numFmtId="0" fontId="3" fillId="2" borderId="16"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48"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2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5" xfId="0" applyFont="1" applyFill="1" applyBorder="1" applyAlignment="1">
      <alignment horizontal="center" vertical="center"/>
    </xf>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21" xfId="0" applyFont="1" applyFill="1" applyBorder="1" applyAlignment="1">
      <alignment horizontal="center"/>
    </xf>
    <xf numFmtId="0" fontId="3" fillId="2" borderId="17"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23" xfId="0" applyFont="1" applyFill="1" applyBorder="1" applyAlignment="1">
      <alignment horizontal="center" vertical="center"/>
    </xf>
    <xf numFmtId="166" fontId="10" fillId="0" borderId="7" xfId="0" applyNumberFormat="1" applyFont="1" applyBorder="1" applyAlignment="1">
      <alignment horizontal="center"/>
    </xf>
    <xf numFmtId="166" fontId="10" fillId="0" borderId="8" xfId="0" applyNumberFormat="1"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11" xfId="0" applyFont="1" applyBorder="1" applyAlignment="1">
      <alignment horizont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0" fillId="0" borderId="7" xfId="0" applyFont="1" applyBorder="1" applyAlignment="1">
      <alignment horizontal="left"/>
    </xf>
    <xf numFmtId="0" fontId="10" fillId="0" borderId="8" xfId="0" applyFont="1" applyBorder="1" applyAlignment="1">
      <alignment horizontal="left"/>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left" vertical="center" wrapText="1"/>
    </xf>
    <xf numFmtId="0" fontId="4" fillId="0" borderId="7" xfId="0" applyFont="1" applyBorder="1" applyAlignment="1" applyProtection="1">
      <alignment horizontal="center" vertical="center"/>
      <protection locked="0"/>
    </xf>
    <xf numFmtId="0" fontId="35" fillId="3" borderId="0" xfId="0" applyFont="1" applyFill="1" applyAlignment="1">
      <alignment horizontal="center" shrinkToFit="1"/>
    </xf>
    <xf numFmtId="0" fontId="35" fillId="3" borderId="5" xfId="0" applyFont="1" applyFill="1" applyBorder="1" applyAlignment="1">
      <alignment horizontal="center" shrinkToFit="1"/>
    </xf>
    <xf numFmtId="0" fontId="32" fillId="0" borderId="13" xfId="0" applyFont="1" applyBorder="1" applyAlignment="1">
      <alignment horizontal="center"/>
    </xf>
    <xf numFmtId="0" fontId="32" fillId="0" borderId="14" xfId="0" applyFont="1" applyBorder="1" applyAlignment="1">
      <alignment horizontal="center"/>
    </xf>
    <xf numFmtId="0" fontId="28" fillId="0" borderId="5" xfId="0" applyFont="1" applyBorder="1" applyAlignment="1">
      <alignment horizontal="left" vertical="center"/>
    </xf>
    <xf numFmtId="0" fontId="28" fillId="0" borderId="44" xfId="0" applyFont="1" applyBorder="1" applyAlignment="1">
      <alignment horizontal="left" vertical="center"/>
    </xf>
    <xf numFmtId="165" fontId="20" fillId="0" borderId="1" xfId="0" applyNumberFormat="1" applyFont="1" applyBorder="1" applyAlignment="1">
      <alignment horizontal="center" vertical="center"/>
    </xf>
    <xf numFmtId="165" fontId="20" fillId="0" borderId="3" xfId="0" applyNumberFormat="1" applyFont="1" applyBorder="1" applyAlignment="1">
      <alignment horizontal="center" vertical="center"/>
    </xf>
    <xf numFmtId="165" fontId="20" fillId="0" borderId="12" xfId="0" applyNumberFormat="1" applyFont="1" applyBorder="1" applyAlignment="1">
      <alignment horizontal="center" vertical="center"/>
    </xf>
    <xf numFmtId="165" fontId="20" fillId="0" borderId="14" xfId="0" applyNumberFormat="1" applyFont="1" applyBorder="1" applyAlignment="1">
      <alignment horizontal="center" vertical="center"/>
    </xf>
    <xf numFmtId="0" fontId="4" fillId="0" borderId="28" xfId="0" applyFont="1" applyBorder="1" applyAlignment="1">
      <alignment horizontal="left" vertical="center" wrapText="1"/>
    </xf>
    <xf numFmtId="0" fontId="4" fillId="0" borderId="30" xfId="0" applyFont="1" applyBorder="1" applyAlignment="1">
      <alignment horizontal="left" vertical="center" wrapText="1"/>
    </xf>
    <xf numFmtId="0" fontId="4" fillId="0" borderId="7" xfId="0" applyFont="1" applyBorder="1" applyAlignment="1" applyProtection="1">
      <alignment horizontal="center" vertical="center" wrapText="1"/>
      <protection locked="0"/>
    </xf>
    <xf numFmtId="0" fontId="4" fillId="0" borderId="29" xfId="0" applyFont="1" applyBorder="1" applyAlignment="1">
      <alignment horizontal="left" vertical="center"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4" fillId="0" borderId="30" xfId="0" applyFont="1" applyBorder="1" applyAlignment="1">
      <alignment horizontal="left" vertical="top" wrapText="1"/>
    </xf>
    <xf numFmtId="0" fontId="4" fillId="0" borderId="27"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7" fillId="0" borderId="27"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25" xfId="0" applyFont="1" applyBorder="1" applyAlignment="1" applyProtection="1">
      <alignment horizontal="center" vertical="center" wrapText="1"/>
      <protection locked="0"/>
    </xf>
    <xf numFmtId="0" fontId="25" fillId="0" borderId="28" xfId="0" applyFont="1" applyBorder="1" applyAlignment="1">
      <alignment horizontal="left" wrapText="1"/>
    </xf>
    <xf numFmtId="0" fontId="25" fillId="0" borderId="29" xfId="0" applyFont="1" applyBorder="1" applyAlignment="1">
      <alignment horizontal="left" wrapText="1"/>
    </xf>
    <xf numFmtId="0" fontId="25" fillId="0" borderId="30" xfId="0" applyFont="1" applyBorder="1" applyAlignment="1">
      <alignment horizontal="left" wrapText="1"/>
    </xf>
    <xf numFmtId="0" fontId="25" fillId="0" borderId="7" xfId="0" applyFont="1" applyBorder="1" applyAlignment="1" applyProtection="1">
      <alignment horizontal="center" vertical="center"/>
      <protection locked="0"/>
    </xf>
    <xf numFmtId="0" fontId="4" fillId="0" borderId="49" xfId="0" applyFont="1" applyBorder="1" applyAlignment="1">
      <alignment horizontal="left" vertical="top" wrapText="1"/>
    </xf>
    <xf numFmtId="0" fontId="4" fillId="0" borderId="15"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25" fillId="0" borderId="28" xfId="0" applyFont="1" applyBorder="1" applyAlignment="1">
      <alignment horizontal="left" vertical="center" wrapText="1"/>
    </xf>
    <xf numFmtId="0" fontId="25" fillId="0" borderId="30" xfId="0" applyFont="1" applyBorder="1" applyAlignment="1">
      <alignment horizontal="left" vertical="center" wrapText="1"/>
    </xf>
    <xf numFmtId="0" fontId="4" fillId="0" borderId="0" xfId="0" applyFont="1" applyAlignment="1">
      <alignment horizontal="left" wrapText="1"/>
    </xf>
    <xf numFmtId="165" fontId="7" fillId="0" borderId="59" xfId="0" applyNumberFormat="1" applyFont="1" applyBorder="1" applyAlignment="1">
      <alignment horizontal="center"/>
    </xf>
    <xf numFmtId="165" fontId="7" fillId="0" borderId="60" xfId="0" applyNumberFormat="1" applyFont="1" applyBorder="1" applyAlignment="1">
      <alignment horizontal="center"/>
    </xf>
    <xf numFmtId="0" fontId="0" fillId="0" borderId="0" xfId="0" applyAlignment="1">
      <alignment horizontal="center"/>
    </xf>
    <xf numFmtId="0" fontId="4" fillId="0" borderId="27"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28" xfId="0" applyFont="1" applyBorder="1" applyAlignment="1">
      <alignment horizontal="left" wrapText="1"/>
    </xf>
    <xf numFmtId="0" fontId="4" fillId="0" borderId="30" xfId="0" applyFont="1" applyBorder="1" applyAlignment="1">
      <alignment horizontal="left" wrapText="1"/>
    </xf>
    <xf numFmtId="0" fontId="25" fillId="0" borderId="29" xfId="0" applyFont="1" applyBorder="1" applyAlignment="1">
      <alignment horizontal="left" vertical="center" wrapText="1"/>
    </xf>
    <xf numFmtId="0" fontId="25" fillId="0" borderId="25" xfId="0" applyFont="1" applyBorder="1" applyAlignment="1" applyProtection="1">
      <alignment horizontal="center" vertical="center"/>
      <protection locked="0"/>
    </xf>
    <xf numFmtId="0" fontId="4" fillId="0" borderId="18" xfId="0" applyFont="1" applyBorder="1" applyAlignment="1" applyProtection="1">
      <alignment horizontal="center" vertical="center" wrapText="1"/>
      <protection locked="0"/>
    </xf>
    <xf numFmtId="0" fontId="4" fillId="0" borderId="23" xfId="0" applyFont="1" applyBorder="1" applyAlignment="1">
      <alignment horizontal="center" wrapText="1"/>
    </xf>
    <xf numFmtId="0" fontId="25" fillId="0" borderId="27" xfId="0" applyFont="1" applyBorder="1" applyAlignment="1" applyProtection="1">
      <alignment horizontal="center" vertical="center"/>
      <protection locked="0"/>
    </xf>
    <xf numFmtId="0" fontId="25" fillId="0" borderId="15" xfId="0" applyFont="1" applyBorder="1" applyAlignment="1" applyProtection="1">
      <alignment horizontal="center" vertical="center"/>
      <protection locked="0"/>
    </xf>
    <xf numFmtId="0" fontId="4" fillId="0" borderId="0" xfId="0" applyFont="1" applyAlignment="1">
      <alignment horizontal="left" vertical="center" wrapText="1"/>
    </xf>
    <xf numFmtId="0" fontId="7" fillId="0" borderId="7" xfId="0" applyFont="1" applyBorder="1" applyAlignment="1" applyProtection="1">
      <alignment horizontal="center" vertical="center"/>
      <protection locked="0"/>
    </xf>
    <xf numFmtId="0" fontId="38" fillId="6" borderId="0" xfId="0" applyFont="1" applyFill="1" applyAlignment="1">
      <alignment horizontal="center"/>
    </xf>
    <xf numFmtId="0" fontId="23" fillId="0" borderId="1" xfId="0" applyFont="1" applyBorder="1" applyAlignment="1">
      <alignment horizontal="center"/>
    </xf>
    <xf numFmtId="0" fontId="23" fillId="0" borderId="2" xfId="0" applyFont="1" applyBorder="1" applyAlignment="1">
      <alignment horizontal="center"/>
    </xf>
    <xf numFmtId="0" fontId="25" fillId="0" borderId="0" xfId="0" applyFont="1" applyAlignment="1">
      <alignment horizontal="left" vertical="center" wrapText="1"/>
    </xf>
    <xf numFmtId="0" fontId="4" fillId="0" borderId="0" xfId="0" applyFont="1" applyAlignment="1">
      <alignment horizontal="center"/>
    </xf>
    <xf numFmtId="0" fontId="24" fillId="0" borderId="0" xfId="0" applyFont="1" applyAlignment="1">
      <alignment horizontal="center"/>
    </xf>
    <xf numFmtId="0" fontId="24" fillId="0" borderId="57" xfId="0"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31" xfId="0" applyBorder="1" applyAlignment="1">
      <alignment horizontal="center"/>
    </xf>
    <xf numFmtId="14" fontId="0" fillId="0" borderId="9" xfId="0" applyNumberFormat="1" applyBorder="1" applyAlignment="1" applyProtection="1">
      <alignment horizontal="center"/>
      <protection locked="0"/>
    </xf>
    <xf numFmtId="0" fontId="0" fillId="0" borderId="10"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7" xfId="0" applyBorder="1" applyAlignment="1" applyProtection="1">
      <alignment horizontal="center" wrapText="1"/>
      <protection locked="0"/>
    </xf>
    <xf numFmtId="0" fontId="13" fillId="8" borderId="7" xfId="0" applyFont="1" applyFill="1" applyBorder="1" applyAlignment="1">
      <alignment horizontal="center" vertical="center"/>
    </xf>
    <xf numFmtId="0" fontId="13" fillId="8" borderId="7" xfId="0" applyFont="1" applyFill="1" applyBorder="1" applyAlignment="1">
      <alignment horizontal="center" vertical="center" wrapText="1"/>
    </xf>
    <xf numFmtId="0" fontId="13" fillId="0" borderId="26" xfId="0" applyFont="1" applyBorder="1" applyAlignment="1">
      <alignment horizontal="center"/>
    </xf>
    <xf numFmtId="0" fontId="0" fillId="9" borderId="9" xfId="0" applyFill="1" applyBorder="1" applyAlignment="1">
      <alignment horizontal="center" vertical="center"/>
    </xf>
    <xf numFmtId="0" fontId="0" fillId="9" borderId="10" xfId="0" applyFill="1" applyBorder="1" applyAlignment="1">
      <alignment horizontal="center" vertical="center"/>
    </xf>
    <xf numFmtId="0" fontId="0" fillId="9" borderId="31" xfId="0" applyFill="1" applyBorder="1" applyAlignment="1">
      <alignment horizontal="center" vertical="center"/>
    </xf>
    <xf numFmtId="0" fontId="13" fillId="6" borderId="9" xfId="0" applyFont="1" applyFill="1" applyBorder="1" applyAlignment="1">
      <alignment horizontal="center" vertical="center"/>
    </xf>
    <xf numFmtId="0" fontId="13" fillId="6" borderId="10" xfId="0" applyFont="1" applyFill="1" applyBorder="1" applyAlignment="1">
      <alignment horizontal="center" vertical="center"/>
    </xf>
    <xf numFmtId="0" fontId="13" fillId="6" borderId="31" xfId="0" applyFont="1" applyFill="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31" xfId="0" applyFont="1" applyBorder="1" applyAlignment="1">
      <alignment horizontal="center" vertical="center"/>
    </xf>
    <xf numFmtId="0" fontId="23" fillId="0" borderId="9" xfId="0" applyFont="1" applyBorder="1" applyAlignment="1">
      <alignment horizontal="center"/>
    </xf>
    <xf numFmtId="0" fontId="23" fillId="0" borderId="10" xfId="0" applyFont="1" applyBorder="1" applyAlignment="1">
      <alignment horizontal="center"/>
    </xf>
    <xf numFmtId="0" fontId="23" fillId="0" borderId="31" xfId="0" applyFont="1" applyBorder="1" applyAlignment="1">
      <alignment horizontal="center"/>
    </xf>
    <xf numFmtId="165" fontId="13" fillId="0" borderId="9" xfId="0" applyNumberFormat="1" applyFont="1" applyBorder="1" applyAlignment="1">
      <alignment horizontal="center" vertical="center"/>
    </xf>
    <xf numFmtId="165" fontId="13" fillId="0" borderId="10" xfId="0" applyNumberFormat="1" applyFont="1" applyBorder="1" applyAlignment="1">
      <alignment horizontal="center" vertical="center"/>
    </xf>
    <xf numFmtId="165" fontId="13" fillId="0" borderId="31" xfId="0" applyNumberFormat="1" applyFont="1" applyBorder="1" applyAlignment="1">
      <alignment horizontal="center" vertical="center"/>
    </xf>
    <xf numFmtId="0" fontId="13" fillId="9" borderId="9" xfId="0" applyFont="1" applyFill="1" applyBorder="1" applyAlignment="1">
      <alignment horizontal="left" vertical="center"/>
    </xf>
    <xf numFmtId="0" fontId="13" fillId="9" borderId="10" xfId="0" applyFont="1" applyFill="1" applyBorder="1" applyAlignment="1">
      <alignment horizontal="left" vertical="center"/>
    </xf>
    <xf numFmtId="0" fontId="13" fillId="9" borderId="31" xfId="0" applyFont="1" applyFill="1" applyBorder="1" applyAlignment="1">
      <alignment horizontal="left" vertical="center"/>
    </xf>
  </cellXfs>
  <cellStyles count="2">
    <cellStyle name="Normal" xfId="0" builtinId="0"/>
    <cellStyle name="Normal 2" xfId="1" xr:uid="{8574658D-8AD2-4256-9BB8-48A48ED9D379}"/>
  </cellStyles>
  <dxfs count="96">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2" formatCode="0.00"/>
    </dxf>
    <dxf>
      <numFmt numFmtId="167" formatCode="m/d/yyyy;@"/>
    </dxf>
  </dxfs>
  <tableStyles count="0" defaultTableStyle="TableStyleMedium2" defaultPivotStyle="PivotStyleLight16"/>
  <colors>
    <mruColors>
      <color rgb="FFD3ED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28575</xdr:colOff>
      <xdr:row>13</xdr:row>
      <xdr:rowOff>180975</xdr:rowOff>
    </xdr:from>
    <xdr:to>
      <xdr:col>13</xdr:col>
      <xdr:colOff>238125</xdr:colOff>
      <xdr:row>16</xdr:row>
      <xdr:rowOff>47625</xdr:rowOff>
    </xdr:to>
    <xdr:sp macro="" textlink="">
      <xdr:nvSpPr>
        <xdr:cNvPr id="4" name="Rectangle 3">
          <a:extLst>
            <a:ext uri="{FF2B5EF4-FFF2-40B4-BE49-F238E27FC236}">
              <a16:creationId xmlns:a16="http://schemas.microsoft.com/office/drawing/2014/main" id="{D3178450-9B3A-8C8F-FFDF-ABDFFF97050B}"/>
            </a:ext>
          </a:extLst>
        </xdr:cNvPr>
        <xdr:cNvSpPr/>
      </xdr:nvSpPr>
      <xdr:spPr>
        <a:xfrm>
          <a:off x="200025" y="3705225"/>
          <a:ext cx="8629650" cy="438150"/>
        </a:xfrm>
        <a:prstGeom prst="rect">
          <a:avLst/>
        </a:prstGeom>
        <a:ln w="317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800" b="1">
              <a:solidFill>
                <a:schemeClr val="dk1"/>
              </a:solidFill>
              <a:effectLst/>
              <a:latin typeface="+mn-lt"/>
              <a:ea typeface="+mn-ea"/>
              <a:cs typeface="+mn-cs"/>
            </a:rPr>
            <a:t>PART</a:t>
          </a:r>
          <a:r>
            <a:rPr lang="en-US" sz="1800" b="1" baseline="0">
              <a:solidFill>
                <a:schemeClr val="dk1"/>
              </a:solidFill>
              <a:effectLst/>
              <a:latin typeface="+mn-lt"/>
              <a:ea typeface="+mn-ea"/>
              <a:cs typeface="+mn-cs"/>
            </a:rPr>
            <a:t> IV.  DEVELOPMENT PLANS</a:t>
          </a:r>
          <a:endParaRPr lang="en-PH" sz="1800" b="1">
            <a:effectLst/>
          </a:endParaRPr>
        </a:p>
      </xdr:txBody>
    </xdr:sp>
    <xdr:clientData/>
  </xdr:twoCellAnchor>
  <xdr:twoCellAnchor>
    <xdr:from>
      <xdr:col>1</xdr:col>
      <xdr:colOff>104775</xdr:colOff>
      <xdr:row>1</xdr:row>
      <xdr:rowOff>57150</xdr:rowOff>
    </xdr:from>
    <xdr:to>
      <xdr:col>13</xdr:col>
      <xdr:colOff>220980</xdr:colOff>
      <xdr:row>2</xdr:row>
      <xdr:rowOff>114300</xdr:rowOff>
    </xdr:to>
    <xdr:sp macro="" textlink="">
      <xdr:nvSpPr>
        <xdr:cNvPr id="5" name="Rectangle 4">
          <a:extLst>
            <a:ext uri="{FF2B5EF4-FFF2-40B4-BE49-F238E27FC236}">
              <a16:creationId xmlns:a16="http://schemas.microsoft.com/office/drawing/2014/main" id="{76D97E77-B552-46BC-8630-C3A1E13D094C}"/>
            </a:ext>
          </a:extLst>
        </xdr:cNvPr>
        <xdr:cNvSpPr/>
      </xdr:nvSpPr>
      <xdr:spPr>
        <a:xfrm>
          <a:off x="272415" y="171450"/>
          <a:ext cx="9763125" cy="400050"/>
        </a:xfrm>
        <a:prstGeom prst="rect">
          <a:avLst/>
        </a:prstGeom>
        <a:ln w="317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800" b="1">
              <a:solidFill>
                <a:schemeClr val="dk1"/>
              </a:solidFill>
              <a:effectLst/>
              <a:latin typeface="+mn-lt"/>
              <a:ea typeface="+mn-ea"/>
              <a:cs typeface="+mn-cs"/>
            </a:rPr>
            <a:t>PART III.   SUMMARY OF RATINGS FOR DISCUSSION</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031432-A5D0-4C11-9E43-E5C6BE288959}" name="Table1" displayName="Table1" ref="A1:DG2" totalsRowShown="0">
  <autoFilter ref="A1:DG2" xr:uid="{D9031432-A5D0-4C11-9E43-E5C6BE288959}"/>
  <tableColumns count="111">
    <tableColumn id="1" xr3:uid="{E8F09908-4120-4186-97E6-9261DD1EBE0A}" name="name">
      <calculatedColumnFormula>Encoding!C3</calculatedColumnFormula>
    </tableColumn>
    <tableColumn id="112" xr3:uid="{1AA60A5B-139B-47F0-AE1D-251BB0AD9178}" name="sex">
      <calculatedColumnFormula>Encoding!I8</calculatedColumnFormula>
    </tableColumn>
    <tableColumn id="2" xr3:uid="{BA866ACE-0C01-4687-9B5C-00AD896FECD4}" name="position">
      <calculatedColumnFormula>Encoding!C4</calculatedColumnFormula>
    </tableColumn>
    <tableColumn id="3" xr3:uid="{3451F5BE-453B-48EF-9C48-45A5EF1DDB48}" name="schoolid">
      <calculatedColumnFormula>'IPCRF_PART I'!C5</calculatedColumnFormula>
    </tableColumn>
    <tableColumn id="4" xr3:uid="{8DD0F19B-B89C-4704-B0B7-517E3B7E9454}" name="school">
      <calculatedColumnFormula>'IPCRF_PART I'!C6</calculatedColumnFormula>
    </tableColumn>
    <tableColumn id="5" xr3:uid="{6D204C8D-E231-4477-A27D-E8A3C3DF60E5}" name="district">
      <calculatedColumnFormula>'IPCRF_PART I'!C7</calculatedColumnFormula>
    </tableColumn>
    <tableColumn id="6" xr3:uid="{17D8FA78-1F7F-4F0F-A62A-377254384A41}" name="rater">
      <calculatedColumnFormula>'IPCRF_PART I'!I3</calculatedColumnFormula>
    </tableColumn>
    <tableColumn id="7" xr3:uid="{F37A80C4-0B9A-4A66-BD47-AD645B15669C}" name="raterpos">
      <calculatedColumnFormula>'IPCRF_PART I'!I4</calculatedColumnFormula>
    </tableColumn>
    <tableColumn id="97" xr3:uid="{F66953D5-0B29-4CB3-9D9F-966883A14ACF}" name="designation">
      <calculatedColumnFormula>Encoding!C5</calculatedColumnFormula>
    </tableColumn>
    <tableColumn id="96" xr3:uid="{A440D3F9-4E0D-4809-8149-1CCB29F6E87E}" name="datedesignation">
      <calculatedColumnFormula>Encoding!C6</calculatedColumnFormula>
    </tableColumn>
    <tableColumn id="95" xr3:uid="{92CA6665-ACC0-46D8-8872-A11425868F92}" name="highdegree">
      <calculatedColumnFormula>Encoding!E6</calculatedColumnFormula>
    </tableColumn>
    <tableColumn id="94" xr3:uid="{14AA3633-3CBA-4048-90C3-40A27A278723}" name="degree">
      <calculatedColumnFormula>Encoding!E7</calculatedColumnFormula>
    </tableColumn>
    <tableColumn id="93" xr3:uid="{91A5742B-101B-4C0A-8D83-9FD1B56AE58C}" name="years">
      <calculatedColumnFormula>Encoding!E8</calculatedColumnFormula>
    </tableColumn>
    <tableColumn id="8" xr3:uid="{9B95931A-5B72-46D1-880E-35F51D76D1BD}" name="datereview" dataDxfId="95">
      <calculatedColumnFormula>'IPCRF_PART I'!I5</calculatedColumnFormula>
    </tableColumn>
    <tableColumn id="9" xr3:uid="{E14A499E-0646-44FA-A326-CB54F8C4F3F7}" name="ratingperiod">
      <calculatedColumnFormula>'IPCRF_PART I'!I7</calculatedColumnFormula>
    </tableColumn>
    <tableColumn id="10" xr3:uid="{596C5376-8FED-423D-95DD-5BEBC9322000}" name="objq1" dataDxfId="94">
      <calculatedColumnFormula>'IPCRF_PART I'!L13</calculatedColumnFormula>
    </tableColumn>
    <tableColumn id="11" xr3:uid="{5B24215C-FB25-4D2E-ADE2-86DA99620D9A}" name="objq2" dataDxfId="93">
      <calculatedColumnFormula>'IPCRF_PART I'!L32</calculatedColumnFormula>
    </tableColumn>
    <tableColumn id="12" xr3:uid="{2DF4916F-3BEA-4BC0-AF7A-AEE3CF9E168D}" name="objq3" dataDxfId="92">
      <calculatedColumnFormula>'IPCRF_PART I'!L49</calculatedColumnFormula>
    </tableColumn>
    <tableColumn id="13" xr3:uid="{5C073D4E-AF9C-48B9-9E62-1CA336906910}" name="objq4" dataDxfId="91">
      <calculatedColumnFormula>'IPCRF_PART I'!L67</calculatedColumnFormula>
    </tableColumn>
    <tableColumn id="14" xr3:uid="{FD813C90-DCEF-4A06-B24A-EF023D3A911C}" name="objq5" dataDxfId="90">
      <calculatedColumnFormula>'IPCRF_PART I'!L80</calculatedColumnFormula>
    </tableColumn>
    <tableColumn id="15" xr3:uid="{A5C14182-8D1A-4C30-A62F-147ED8A46A4E}" name="objq6" dataDxfId="89">
      <calculatedColumnFormula>'IPCRF_PART I'!L91</calculatedColumnFormula>
    </tableColumn>
    <tableColumn id="16" xr3:uid="{D429577E-C17E-4498-B900-2465FB7AAF8A}" name="objq7" dataDxfId="88">
      <calculatedColumnFormula>'IPCRF_PART I'!L108</calculatedColumnFormula>
    </tableColumn>
    <tableColumn id="17" xr3:uid="{54785FAD-9E98-4BDC-B518-03E931D7E087}" name="objq8" dataDxfId="87">
      <calculatedColumnFormula>'IPCRF_PART I'!L122</calculatedColumnFormula>
    </tableColumn>
    <tableColumn id="18" xr3:uid="{05E6CFEC-1D24-4803-BB76-D1D017944949}" name="objq9" dataDxfId="86">
      <calculatedColumnFormula>'IPCRF_PART I'!L139</calculatedColumnFormula>
    </tableColumn>
    <tableColumn id="19" xr3:uid="{935A4FAF-F9FE-4F2E-9D3B-22D2BDD043FA}" name="objq10" dataDxfId="85">
      <calculatedColumnFormula>'IPCRF_PART I'!L156</calculatedColumnFormula>
    </tableColumn>
    <tableColumn id="20" xr3:uid="{CCE54999-0C55-4EC9-A1DB-943EA07479C3}" name="objq11" dataDxfId="84">
      <calculatedColumnFormula>'IPCRF_PART I'!L170</calculatedColumnFormula>
    </tableColumn>
    <tableColumn id="21" xr3:uid="{265D7569-099C-4DFD-BBFD-5B4B68EFAE54}" name="objq12" dataDxfId="83">
      <calculatedColumnFormula>'IPCRF_PART I'!L187</calculatedColumnFormula>
    </tableColumn>
    <tableColumn id="22" xr3:uid="{D71FB12A-CF7E-4A20-9985-C1919CDE8582}" name="objq13" dataDxfId="82">
      <calculatedColumnFormula>'IPCRF_PART I'!L203</calculatedColumnFormula>
    </tableColumn>
    <tableColumn id="23" xr3:uid="{215FD9FD-14AC-4171-A50E-3B6E757D953F}" name="objq14" dataDxfId="81">
      <calculatedColumnFormula>'IPCRF_PART I'!L216</calculatedColumnFormula>
    </tableColumn>
    <tableColumn id="24" xr3:uid="{EAEE9149-DF2D-4648-8C51-4DFE1671C9B0}" name="objq15" dataDxfId="80">
      <calculatedColumnFormula>'IPCRF_PART I'!L233</calculatedColumnFormula>
    </tableColumn>
    <tableColumn id="25" xr3:uid="{B2263C7D-D2EE-4B0E-8E6C-FA2E6C030BDD}" name="objq16" dataDxfId="79">
      <calculatedColumnFormula>'IPCRF_PART I'!L250</calculatedColumnFormula>
    </tableColumn>
    <tableColumn id="26" xr3:uid="{CB2B77FD-2BDE-4F92-85E9-5383971A31D4}" name="obje1" dataDxfId="78">
      <calculatedColumnFormula>'IPCRF_PART I'!M13</calculatedColumnFormula>
    </tableColumn>
    <tableColumn id="27" xr3:uid="{EE345EE2-7B48-497F-80D9-B75D3DF8708C}" name="obje2" dataDxfId="77">
      <calculatedColumnFormula>'IPCRF_PART I'!M32</calculatedColumnFormula>
    </tableColumn>
    <tableColumn id="28" xr3:uid="{71A5F9D3-0DD8-4AFA-ABA3-7790D4875776}" name="obje3" dataDxfId="76">
      <calculatedColumnFormula>'IPCRF_PART I'!M49</calculatedColumnFormula>
    </tableColumn>
    <tableColumn id="29" xr3:uid="{EFF1371C-AFC0-4BD5-8630-185E0B0BB51A}" name="obje4" dataDxfId="75">
      <calculatedColumnFormula>'IPCRF_PART I'!M67</calculatedColumnFormula>
    </tableColumn>
    <tableColumn id="30" xr3:uid="{EAC3F25A-F2FE-474B-B2B4-0AA090E03ECC}" name="obje5" dataDxfId="74">
      <calculatedColumnFormula>'IPCRF_PART I'!M80</calculatedColumnFormula>
    </tableColumn>
    <tableColumn id="31" xr3:uid="{D05F58DE-0034-44B1-9B05-4097101C0641}" name="obje6" dataDxfId="73">
      <calculatedColumnFormula>'IPCRF_PART I'!M91</calculatedColumnFormula>
    </tableColumn>
    <tableColumn id="32" xr3:uid="{1FF832D9-7B12-4E7D-97EB-997709FB6865}" name="obje7" dataDxfId="72">
      <calculatedColumnFormula>'IPCRF_PART I'!M108</calculatedColumnFormula>
    </tableColumn>
    <tableColumn id="33" xr3:uid="{BE5A3C4F-512E-4D5A-AACC-F0BF25F762DC}" name="obje8" dataDxfId="71">
      <calculatedColumnFormula>'IPCRF_PART I'!M122</calculatedColumnFormula>
    </tableColumn>
    <tableColumn id="34" xr3:uid="{59846AB7-AA7D-4A34-83A2-5BA5A028A537}" name="obje9" dataDxfId="70">
      <calculatedColumnFormula>'IPCRF_PART I'!M139</calculatedColumnFormula>
    </tableColumn>
    <tableColumn id="35" xr3:uid="{203B26ED-42A1-4CA1-ACFF-A9D9414A25D3}" name="obje10" dataDxfId="69">
      <calculatedColumnFormula>'IPCRF_PART I'!M156</calculatedColumnFormula>
    </tableColumn>
    <tableColumn id="36" xr3:uid="{08400C7B-C6D9-4D8C-BDAB-1D9732AF30C3}" name="obje11" dataDxfId="68">
      <calculatedColumnFormula>'IPCRF_PART I'!M170</calculatedColumnFormula>
    </tableColumn>
    <tableColumn id="37" xr3:uid="{2054DEAF-3485-43D4-AB2D-019CA193214D}" name="obje12" dataDxfId="67">
      <calculatedColumnFormula>'IPCRF_PART I'!M187</calculatedColumnFormula>
    </tableColumn>
    <tableColumn id="38" xr3:uid="{1880F244-3032-4E47-8425-0ACA1E7C8E65}" name="obje13" dataDxfId="66">
      <calculatedColumnFormula>'IPCRF_PART I'!M203</calculatedColumnFormula>
    </tableColumn>
    <tableColumn id="39" xr3:uid="{2196DD13-020A-49C6-82B8-80134F6A934C}" name="obje14" dataDxfId="65">
      <calculatedColumnFormula>'IPCRF_PART I'!M216</calculatedColumnFormula>
    </tableColumn>
    <tableColumn id="40" xr3:uid="{7D1B4EF3-4948-4E1A-83C9-EC7AB88233FA}" name="obje15" dataDxfId="64">
      <calculatedColumnFormula>'IPCRF_PART I'!M233</calculatedColumnFormula>
    </tableColumn>
    <tableColumn id="41" xr3:uid="{BB3C3776-AA0B-4483-803D-D5CEDA1F4CA5}" name="obje16" dataDxfId="63">
      <calculatedColumnFormula>'IPCRF_PART I'!M250</calculatedColumnFormula>
    </tableColumn>
    <tableColumn id="42" xr3:uid="{1CE4CACC-1E50-45DF-94FE-29916271BD54}" name="objt1" dataDxfId="62">
      <calculatedColumnFormula>'IPCRF_PART I'!N13</calculatedColumnFormula>
    </tableColumn>
    <tableColumn id="43" xr3:uid="{20298A26-24B0-4025-83A0-47EC84CFA294}" name="objt2" dataDxfId="61">
      <calculatedColumnFormula>'IPCRF_PART I'!N32</calculatedColumnFormula>
    </tableColumn>
    <tableColumn id="44" xr3:uid="{9979560D-EDA2-467B-82D8-F0FCBA3E43A0}" name="objt3" dataDxfId="60">
      <calculatedColumnFormula>'IPCRF_PART I'!N49</calculatedColumnFormula>
    </tableColumn>
    <tableColumn id="45" xr3:uid="{96B337BC-44BC-4ADB-82FD-C0AC506CAE13}" name="objt4" dataDxfId="59">
      <calculatedColumnFormula>'IPCRF_PART I'!N67</calculatedColumnFormula>
    </tableColumn>
    <tableColumn id="46" xr3:uid="{1CBA1E86-140B-439A-9844-0ECF3AC66FBB}" name="objt5" dataDxfId="58">
      <calculatedColumnFormula>'IPCRF_PART I'!N80</calculatedColumnFormula>
    </tableColumn>
    <tableColumn id="47" xr3:uid="{17A8A802-0DC9-47D8-8AC3-91C03E1B66AB}" name="objt6" dataDxfId="57">
      <calculatedColumnFormula>'IPCRF_PART I'!N91</calculatedColumnFormula>
    </tableColumn>
    <tableColumn id="48" xr3:uid="{4D4859E3-E808-4AFE-B400-0D0093AD5D54}" name="objt7" dataDxfId="56">
      <calculatedColumnFormula>'IPCRF_PART I'!N108</calculatedColumnFormula>
    </tableColumn>
    <tableColumn id="49" xr3:uid="{C93A71CE-1446-4250-8C80-2B640CA3FB34}" name="objt8" dataDxfId="55">
      <calculatedColumnFormula>'IPCRF_PART I'!N122</calculatedColumnFormula>
    </tableColumn>
    <tableColumn id="50" xr3:uid="{1AE52CA1-7F4B-4042-A793-2991AECAC298}" name="objt9" dataDxfId="54">
      <calculatedColumnFormula>'IPCRF_PART I'!N139</calculatedColumnFormula>
    </tableColumn>
    <tableColumn id="51" xr3:uid="{D1CA232E-E12B-493F-A45B-5B44B7177F86}" name="objt10" dataDxfId="53">
      <calculatedColumnFormula>'IPCRF_PART I'!N156</calculatedColumnFormula>
    </tableColumn>
    <tableColumn id="52" xr3:uid="{8DE9B6E9-A46D-4F8B-AA07-4935169004C3}" name="objt11" dataDxfId="52">
      <calculatedColumnFormula>'IPCRF_PART I'!N170</calculatedColumnFormula>
    </tableColumn>
    <tableColumn id="53" xr3:uid="{EB3DE8A0-B3C6-4E1B-8001-CAE887EF931F}" name="objt12" dataDxfId="51">
      <calculatedColumnFormula>'IPCRF_PART I'!N187</calculatedColumnFormula>
    </tableColumn>
    <tableColumn id="54" xr3:uid="{0A962AE3-5072-42EE-A3C8-F6156962F2F7}" name="objt13" dataDxfId="50">
      <calculatedColumnFormula>'IPCRF_PART I'!N203</calculatedColumnFormula>
    </tableColumn>
    <tableColumn id="55" xr3:uid="{03C18E1D-9559-4F8B-9CB3-EE0B466FF057}" name="objt14" dataDxfId="49">
      <calculatedColumnFormula>'IPCRF_PART I'!N216</calculatedColumnFormula>
    </tableColumn>
    <tableColumn id="56" xr3:uid="{BF4E0664-7931-490A-83CC-8756FB691B29}" name="objt15" dataDxfId="48">
      <calculatedColumnFormula>'IPCRF_PART I'!N233</calculatedColumnFormula>
    </tableColumn>
    <tableColumn id="57" xr3:uid="{6B8F4064-3DAD-4D80-8D18-AC4845065040}" name="objt16" dataDxfId="47">
      <calculatedColumnFormula>'IPCRF_PART I'!N250</calculatedColumnFormula>
    </tableColumn>
    <tableColumn id="58" xr3:uid="{9EEDA20E-C5AD-46F4-979B-616596E2A69D}" name="objave1" dataDxfId="46">
      <calculatedColumnFormula>'IPCRF_PART I'!O13</calculatedColumnFormula>
    </tableColumn>
    <tableColumn id="59" xr3:uid="{31AB7D9C-9A67-49B0-8EA4-E8D318C96614}" name="objave2" dataDxfId="45">
      <calculatedColumnFormula>'IPCRF_PART I'!O32</calculatedColumnFormula>
    </tableColumn>
    <tableColumn id="60" xr3:uid="{BF7A71AC-009F-48ED-8926-FF87C15CEB59}" name="objave3" dataDxfId="44">
      <calculatedColumnFormula>'IPCRF_PART I'!O49</calculatedColumnFormula>
    </tableColumn>
    <tableColumn id="61" xr3:uid="{89C6551E-C7A8-406C-8CB7-730B8FF9055F}" name="objave4" dataDxfId="43">
      <calculatedColumnFormula>'IPCRF_PART I'!O67</calculatedColumnFormula>
    </tableColumn>
    <tableColumn id="62" xr3:uid="{0313D085-6C26-4D95-A2F8-EFEF7EF1CB99}" name="objave5" dataDxfId="42">
      <calculatedColumnFormula>'IPCRF_PART I'!O80</calculatedColumnFormula>
    </tableColumn>
    <tableColumn id="63" xr3:uid="{E4AEF31F-C50D-4B1F-A2B6-A6359D6AC2A0}" name="objave6" dataDxfId="41">
      <calculatedColumnFormula>'IPCRF_PART I'!O91</calculatedColumnFormula>
    </tableColumn>
    <tableColumn id="64" xr3:uid="{26FED827-B504-4625-80A3-981A16B93D29}" name="objave7" dataDxfId="40">
      <calculatedColumnFormula>'IPCRF_PART I'!O108</calculatedColumnFormula>
    </tableColumn>
    <tableColumn id="65" xr3:uid="{C5EFB989-264B-4C9B-8906-F13F6B37B940}" name="objave8" dataDxfId="39">
      <calculatedColumnFormula>'IPCRF_PART I'!O122</calculatedColumnFormula>
    </tableColumn>
    <tableColumn id="66" xr3:uid="{0B5B9EC7-3AFE-405B-9EC5-9042B5BFF2B8}" name="objave9" dataDxfId="38">
      <calculatedColumnFormula>'IPCRF_PART I'!O139</calculatedColumnFormula>
    </tableColumn>
    <tableColumn id="67" xr3:uid="{7AC456B1-CFC8-48A7-9F99-3B7D1FF57724}" name="objave10" dataDxfId="37">
      <calculatedColumnFormula>'IPCRF_PART I'!O156</calculatedColumnFormula>
    </tableColumn>
    <tableColumn id="68" xr3:uid="{BC1459B5-727C-4691-B8F2-63C63C37B5A5}" name="objave11" dataDxfId="36">
      <calculatedColumnFormula>'IPCRF_PART I'!O170</calculatedColumnFormula>
    </tableColumn>
    <tableColumn id="69" xr3:uid="{AE74003A-FDC5-485C-8BF4-CADBC4635D20}" name="objave12" dataDxfId="35">
      <calculatedColumnFormula>'IPCRF_PART I'!O187</calculatedColumnFormula>
    </tableColumn>
    <tableColumn id="70" xr3:uid="{67011EF7-EEE2-4F12-B245-C29A8EDE0D3F}" name="objave13" dataDxfId="34">
      <calculatedColumnFormula>'IPCRF_PART I'!O203</calculatedColumnFormula>
    </tableColumn>
    <tableColumn id="71" xr3:uid="{7619B688-268D-489B-B695-3184F125480B}" name="objave14" dataDxfId="33">
      <calculatedColumnFormula>'IPCRF_PART I'!O216</calculatedColumnFormula>
    </tableColumn>
    <tableColumn id="72" xr3:uid="{33E1D829-095C-4F26-A279-CD2F8CFDDE34}" name="objave15" dataDxfId="32">
      <calculatedColumnFormula>'IPCRF_PART I'!O233</calculatedColumnFormula>
    </tableColumn>
    <tableColumn id="73" xr3:uid="{865A1171-C0B0-4159-A573-5FC74322AA1B}" name="objave16" dataDxfId="31">
      <calculatedColumnFormula>'IPCRF_PART I'!O250</calculatedColumnFormula>
    </tableColumn>
    <tableColumn id="74" xr3:uid="{4EBF622B-9026-4033-A0F0-143433AD50D3}" name="objscore1" dataDxfId="30">
      <calculatedColumnFormula>'IPCRF_PART I'!P13</calculatedColumnFormula>
    </tableColumn>
    <tableColumn id="75" xr3:uid="{695D769A-B922-4182-BEA8-14A5DBD342F7}" name="objscore2" dataDxfId="29">
      <calculatedColumnFormula>'IPCRF_PART I'!P32</calculatedColumnFormula>
    </tableColumn>
    <tableColumn id="76" xr3:uid="{ABF2AB89-C8B1-4E84-88D8-3F2F4B042CA4}" name="objscore3" dataDxfId="28">
      <calculatedColumnFormula>'IPCRF_PART I'!P49</calculatedColumnFormula>
    </tableColumn>
    <tableColumn id="77" xr3:uid="{4D620332-8EC1-4D16-B15A-1EC4024232A4}" name="objscore4" dataDxfId="27">
      <calculatedColumnFormula>'IPCRF_PART I'!P67</calculatedColumnFormula>
    </tableColumn>
    <tableColumn id="78" xr3:uid="{51B6AD14-3506-4A5E-8FEC-264DE08ED4F0}" name="objscore5" dataDxfId="26">
      <calculatedColumnFormula>'IPCRF_PART I'!P80</calculatedColumnFormula>
    </tableColumn>
    <tableColumn id="79" xr3:uid="{FBBD0559-8DC3-4500-A6E4-4396DB1CECEC}" name="objscore6" dataDxfId="25">
      <calculatedColumnFormula>'IPCRF_PART I'!P91</calculatedColumnFormula>
    </tableColumn>
    <tableColumn id="80" xr3:uid="{87463B80-A8D1-4195-A780-BC121B9CB5CD}" name="objscore7" dataDxfId="24">
      <calculatedColumnFormula>'IPCRF_PART I'!P108</calculatedColumnFormula>
    </tableColumn>
    <tableColumn id="81" xr3:uid="{4B26B9D9-3ABB-4202-859D-3FA073A132C6}" name="objscore8" dataDxfId="23">
      <calculatedColumnFormula>'IPCRF_PART I'!P122</calculatedColumnFormula>
    </tableColumn>
    <tableColumn id="82" xr3:uid="{40C81BAA-CCD5-4B5E-9E30-C5EAE93E95D3}" name="objscore9" dataDxfId="22">
      <calculatedColumnFormula>'IPCRF_PART I'!P139</calculatedColumnFormula>
    </tableColumn>
    <tableColumn id="83" xr3:uid="{ED58FFE8-F5EA-43B6-AEF6-E3151F2C391A}" name="objscore10" dataDxfId="21">
      <calculatedColumnFormula>'IPCRF_PART I'!P156</calculatedColumnFormula>
    </tableColumn>
    <tableColumn id="84" xr3:uid="{E5173AF0-B377-41AA-BE8B-3A32A6A96844}" name="objscore11" dataDxfId="20">
      <calculatedColumnFormula>'IPCRF_PART I'!P170</calculatedColumnFormula>
    </tableColumn>
    <tableColumn id="85" xr3:uid="{9F9AD926-5533-4936-AD5F-966BA09F6CCE}" name="objscore12" dataDxfId="19">
      <calculatedColumnFormula>'IPCRF_PART I'!P187</calculatedColumnFormula>
    </tableColumn>
    <tableColumn id="86" xr3:uid="{BB0B6166-8F70-49AB-9B25-354726D5842C}" name="objscore13" dataDxfId="18">
      <calculatedColumnFormula>'IPCRF_PART I'!P203</calculatedColumnFormula>
    </tableColumn>
    <tableColumn id="87" xr3:uid="{D360FCE4-1FB4-4554-AD33-E869042656DC}" name="objscore14" dataDxfId="17">
      <calculatedColumnFormula>'IPCRF_PART I'!P216</calculatedColumnFormula>
    </tableColumn>
    <tableColumn id="88" xr3:uid="{4048D827-BA40-4FB3-82C6-A2C9B4F96B4C}" name="objscore15" dataDxfId="16">
      <calculatedColumnFormula>'IPCRF_PART I'!P233</calculatedColumnFormula>
    </tableColumn>
    <tableColumn id="89" xr3:uid="{84ACE530-DB52-4F65-9666-DDDCD82C29CF}" name="objscore16" dataDxfId="15">
      <calculatedColumnFormula>'IPCRF_PART I'!P250</calculatedColumnFormula>
    </tableColumn>
    <tableColumn id="90" xr3:uid="{72D3E579-2833-4A56-B362-8F49F669C010}" name="ratingnum" dataDxfId="14">
      <calculatedColumnFormula>'IPCRF_PART I'!O259</calculatedColumnFormula>
    </tableColumn>
    <tableColumn id="91" xr3:uid="{4F4943C6-EC85-45BA-AA68-E69B1462050E}" name="ratingad">
      <calculatedColumnFormula>'IPCRF_PART I'!O262</calculatedColumnFormula>
    </tableColumn>
    <tableColumn id="98" xr3:uid="{A6480DD4-095A-4324-83FC-6C835588BB5C}" name="self" dataDxfId="13">
      <calculatedColumnFormula>'PART II COMPETENCIES (HTs)'!B3</calculatedColumnFormula>
    </tableColumn>
    <tableColumn id="99" xr3:uid="{A68E885A-591F-45EA-BF5A-183F38ACB90B}" name="prof" dataDxfId="12">
      <calculatedColumnFormula>'PART II COMPETENCIES (HTs)'!B14</calculatedColumnFormula>
    </tableColumn>
    <tableColumn id="100" xr3:uid="{F3A67EBF-2923-4205-9AEF-0D1D80042495}" name="result" dataDxfId="11">
      <calculatedColumnFormula>'PART II COMPETENCIES (HTs)'!B27</calculatedColumnFormula>
    </tableColumn>
    <tableColumn id="101" xr3:uid="{B2264476-2F2D-4A37-BDCA-E23E4691E466}" name="team" dataDxfId="10">
      <calculatedColumnFormula>'PART II COMPETENCIES (HTs)'!F3</calculatedColumnFormula>
    </tableColumn>
    <tableColumn id="102" xr3:uid="{46C54203-7F24-472F-945C-DEC7CD85A8B8}" name="service" dataDxfId="9">
      <calculatedColumnFormula>'PART II COMPETENCIES (HTs)'!F14</calculatedColumnFormula>
    </tableColumn>
    <tableColumn id="103" xr3:uid="{F2F3A47B-7C1B-4237-AF09-9796A19AF31A}" name="innovation" dataDxfId="8">
      <calculatedColumnFormula>'PART II COMPETENCIES (HTs)'!F27</calculatedColumnFormula>
    </tableColumn>
    <tableColumn id="107" xr3:uid="{429B8F7A-04D6-4919-8A95-D8631AFD601B}" name="corerating" dataDxfId="7">
      <calculatedColumnFormula>'PART II COMPETENCIES (HTs)'!O26</calculatedColumnFormula>
    </tableColumn>
    <tableColumn id="104" xr3:uid="{610F1902-D32F-4A34-BA2E-A8B09A3A4581}" name="leadingg" dataDxfId="6">
      <calculatedColumnFormula>'PART II COMPETENCIES (HTs)'!K3</calculatedColumnFormula>
    </tableColumn>
    <tableColumn id="105" xr3:uid="{99E3455A-C0C8-4BAD-B432-626AE9575CDE}" name="management" dataDxfId="5">
      <calculatedColumnFormula>'PART II COMPETENCIES (HTs)'!K18</calculatedColumnFormula>
    </tableColumn>
    <tableColumn id="106" xr3:uid="{8093A484-AD21-491D-9FEF-0CD8110B39E2}" name="development" dataDxfId="4">
      <calculatedColumnFormula>'PART II COMPETENCIES (HTs)'!O3</calculatedColumnFormula>
    </tableColumn>
    <tableColumn id="108" xr3:uid="{163339BE-78EC-4DA8-A739-EBB9436D097E}" name="leadershiprating" dataDxfId="3">
      <calculatedColumnFormula>'PART II COMPETENCIES (HTs)'!O29</calculatedColumnFormula>
    </tableColumn>
    <tableColumn id="109" xr3:uid="{7A40564A-8133-49DB-B99F-0BEAA5B1137F}" name="dev1" dataDxfId="2">
      <calculatedColumnFormula>'PART III-IV_2021 (3)'!D19</calculatedColumnFormula>
    </tableColumn>
    <tableColumn id="110" xr3:uid="{A758302A-BA43-498E-90DF-79C40A09A073}" name="dev2" dataDxfId="1">
      <calculatedColumnFormula>'PART III-IV_2021 (3)'!D20</calculatedColumnFormula>
    </tableColumn>
    <tableColumn id="111" xr3:uid="{145DC7F4-4B77-42DD-B5C5-28BCEDD9CC22}" name="dev3" dataDxfId="0">
      <calculatedColumnFormula>'PART III-IV_2021 (3)'!D21</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1DBBF-4D19-4395-987F-CDEFB639AC03}">
  <sheetPr codeName="Sheet2"/>
  <dimension ref="A1:DG2"/>
  <sheetViews>
    <sheetView workbookViewId="0">
      <selection activeCell="F10" sqref="F10"/>
    </sheetView>
  </sheetViews>
  <sheetFormatPr defaultRowHeight="15"/>
  <cols>
    <col min="3" max="3" width="10" customWidth="1"/>
    <col min="4" max="4" width="10.28515625" customWidth="1"/>
    <col min="8" max="13" width="10.28515625" customWidth="1"/>
    <col min="14" max="14" width="12.7109375" customWidth="1"/>
    <col min="15" max="15" width="13.7109375" customWidth="1"/>
    <col min="64" max="72" width="9.7109375" customWidth="1"/>
    <col min="73" max="79" width="10.7109375" customWidth="1"/>
    <col min="80" max="88" width="11.28515625" customWidth="1"/>
    <col min="89" max="95" width="12.28515625" customWidth="1"/>
    <col min="96" max="96" width="11.7109375" customWidth="1"/>
    <col min="97" max="97" width="10" customWidth="1"/>
  </cols>
  <sheetData>
    <row r="1" spans="1:111">
      <c r="A1" t="s">
        <v>669</v>
      </c>
      <c r="B1" t="s">
        <v>889</v>
      </c>
      <c r="C1" t="s">
        <v>670</v>
      </c>
      <c r="D1" t="s">
        <v>671</v>
      </c>
      <c r="E1" t="s">
        <v>672</v>
      </c>
      <c r="F1" t="s">
        <v>673</v>
      </c>
      <c r="G1" t="s">
        <v>674</v>
      </c>
      <c r="H1" t="s">
        <v>675</v>
      </c>
      <c r="I1" t="s">
        <v>772</v>
      </c>
      <c r="J1" t="s">
        <v>773</v>
      </c>
      <c r="K1" t="s">
        <v>774</v>
      </c>
      <c r="L1" t="s">
        <v>775</v>
      </c>
      <c r="M1" t="s">
        <v>776</v>
      </c>
      <c r="N1" t="s">
        <v>676</v>
      </c>
      <c r="O1" t="s">
        <v>677</v>
      </c>
      <c r="P1" t="s">
        <v>678</v>
      </c>
      <c r="Q1" t="s">
        <v>679</v>
      </c>
      <c r="R1" t="s">
        <v>680</v>
      </c>
      <c r="S1" t="s">
        <v>681</v>
      </c>
      <c r="T1" t="s">
        <v>682</v>
      </c>
      <c r="U1" t="s">
        <v>683</v>
      </c>
      <c r="V1" t="s">
        <v>684</v>
      </c>
      <c r="W1" t="s">
        <v>685</v>
      </c>
      <c r="X1" t="s">
        <v>686</v>
      </c>
      <c r="Y1" t="s">
        <v>687</v>
      </c>
      <c r="Z1" t="s">
        <v>688</v>
      </c>
      <c r="AA1" t="s">
        <v>689</v>
      </c>
      <c r="AB1" t="s">
        <v>690</v>
      </c>
      <c r="AC1" t="s">
        <v>691</v>
      </c>
      <c r="AD1" t="s">
        <v>692</v>
      </c>
      <c r="AE1" t="s">
        <v>693</v>
      </c>
      <c r="AF1" t="s">
        <v>694</v>
      </c>
      <c r="AG1" t="s">
        <v>695</v>
      </c>
      <c r="AH1" t="s">
        <v>696</v>
      </c>
      <c r="AI1" t="s">
        <v>697</v>
      </c>
      <c r="AJ1" t="s">
        <v>698</v>
      </c>
      <c r="AK1" t="s">
        <v>699</v>
      </c>
      <c r="AL1" t="s">
        <v>700</v>
      </c>
      <c r="AM1" t="s">
        <v>701</v>
      </c>
      <c r="AN1" t="s">
        <v>702</v>
      </c>
      <c r="AO1" t="s">
        <v>703</v>
      </c>
      <c r="AP1" t="s">
        <v>704</v>
      </c>
      <c r="AQ1" t="s">
        <v>705</v>
      </c>
      <c r="AR1" t="s">
        <v>706</v>
      </c>
      <c r="AS1" t="s">
        <v>707</v>
      </c>
      <c r="AT1" t="s">
        <v>708</v>
      </c>
      <c r="AU1" t="s">
        <v>709</v>
      </c>
      <c r="AV1" t="s">
        <v>710</v>
      </c>
      <c r="AW1" t="s">
        <v>711</v>
      </c>
      <c r="AX1" t="s">
        <v>712</v>
      </c>
      <c r="AY1" t="s">
        <v>713</v>
      </c>
      <c r="AZ1" t="s">
        <v>714</v>
      </c>
      <c r="BA1" t="s">
        <v>715</v>
      </c>
      <c r="BB1" t="s">
        <v>716</v>
      </c>
      <c r="BC1" t="s">
        <v>717</v>
      </c>
      <c r="BD1" t="s">
        <v>718</v>
      </c>
      <c r="BE1" t="s">
        <v>719</v>
      </c>
      <c r="BF1" t="s">
        <v>720</v>
      </c>
      <c r="BG1" t="s">
        <v>721</v>
      </c>
      <c r="BH1" t="s">
        <v>722</v>
      </c>
      <c r="BI1" t="s">
        <v>723</v>
      </c>
      <c r="BJ1" t="s">
        <v>724</v>
      </c>
      <c r="BK1" t="s">
        <v>725</v>
      </c>
      <c r="BL1" t="s">
        <v>726</v>
      </c>
      <c r="BM1" t="s">
        <v>727</v>
      </c>
      <c r="BN1" t="s">
        <v>728</v>
      </c>
      <c r="BO1" t="s">
        <v>729</v>
      </c>
      <c r="BP1" t="s">
        <v>730</v>
      </c>
      <c r="BQ1" t="s">
        <v>731</v>
      </c>
      <c r="BR1" t="s">
        <v>732</v>
      </c>
      <c r="BS1" t="s">
        <v>733</v>
      </c>
      <c r="BT1" t="s">
        <v>734</v>
      </c>
      <c r="BU1" t="s">
        <v>735</v>
      </c>
      <c r="BV1" t="s">
        <v>736</v>
      </c>
      <c r="BW1" t="s">
        <v>737</v>
      </c>
      <c r="BX1" t="s">
        <v>738</v>
      </c>
      <c r="BY1" t="s">
        <v>739</v>
      </c>
      <c r="BZ1" t="s">
        <v>740</v>
      </c>
      <c r="CA1" t="s">
        <v>741</v>
      </c>
      <c r="CB1" t="s">
        <v>742</v>
      </c>
      <c r="CC1" t="s">
        <v>743</v>
      </c>
      <c r="CD1" t="s">
        <v>744</v>
      </c>
      <c r="CE1" t="s">
        <v>745</v>
      </c>
      <c r="CF1" t="s">
        <v>746</v>
      </c>
      <c r="CG1" t="s">
        <v>747</v>
      </c>
      <c r="CH1" t="s">
        <v>748</v>
      </c>
      <c r="CI1" t="s">
        <v>749</v>
      </c>
      <c r="CJ1" t="s">
        <v>750</v>
      </c>
      <c r="CK1" t="s">
        <v>751</v>
      </c>
      <c r="CL1" t="s">
        <v>752</v>
      </c>
      <c r="CM1" t="s">
        <v>753</v>
      </c>
      <c r="CN1" t="s">
        <v>754</v>
      </c>
      <c r="CO1" t="s">
        <v>755</v>
      </c>
      <c r="CP1" t="s">
        <v>756</v>
      </c>
      <c r="CQ1" t="s">
        <v>757</v>
      </c>
      <c r="CR1" t="s">
        <v>758</v>
      </c>
      <c r="CS1" t="s">
        <v>759</v>
      </c>
      <c r="CT1" t="s">
        <v>858</v>
      </c>
      <c r="CU1" t="s">
        <v>859</v>
      </c>
      <c r="CV1" t="s">
        <v>860</v>
      </c>
      <c r="CW1" t="s">
        <v>861</v>
      </c>
      <c r="CX1" t="s">
        <v>862</v>
      </c>
      <c r="CY1" t="s">
        <v>863</v>
      </c>
      <c r="CZ1" t="s">
        <v>866</v>
      </c>
      <c r="DA1" t="s">
        <v>871</v>
      </c>
      <c r="DB1" t="s">
        <v>864</v>
      </c>
      <c r="DC1" t="s">
        <v>865</v>
      </c>
      <c r="DD1" t="s">
        <v>867</v>
      </c>
      <c r="DE1" t="s">
        <v>868</v>
      </c>
      <c r="DF1" t="s">
        <v>869</v>
      </c>
      <c r="DG1" t="s">
        <v>870</v>
      </c>
    </row>
    <row r="2" spans="1:111">
      <c r="A2">
        <f>Encoding!C3</f>
        <v>0</v>
      </c>
      <c r="B2">
        <f>Encoding!I8</f>
        <v>0</v>
      </c>
      <c r="C2">
        <f>Encoding!C4</f>
        <v>0</v>
      </c>
      <c r="D2">
        <f>'IPCRF_PART I'!C5</f>
        <v>0</v>
      </c>
      <c r="E2" t="e">
        <f>'IPCRF_PART I'!C6</f>
        <v>#N/A</v>
      </c>
      <c r="F2" t="e">
        <f>'IPCRF_PART I'!C7</f>
        <v>#N/A</v>
      </c>
      <c r="G2">
        <f>'IPCRF_PART I'!I3</f>
        <v>0</v>
      </c>
      <c r="H2" t="e">
        <f>'IPCRF_PART I'!I4</f>
        <v>#N/A</v>
      </c>
      <c r="I2">
        <f>Encoding!C5</f>
        <v>0</v>
      </c>
      <c r="J2">
        <f>Encoding!C6</f>
        <v>0</v>
      </c>
      <c r="K2">
        <f>Encoding!E6</f>
        <v>0</v>
      </c>
      <c r="L2">
        <f>Encoding!E7</f>
        <v>0</v>
      </c>
      <c r="M2">
        <f>Encoding!E8</f>
        <v>0</v>
      </c>
      <c r="N2" s="3">
        <f>'IPCRF_PART I'!I5</f>
        <v>0</v>
      </c>
      <c r="O2" t="str">
        <f>'IPCRF_PART I'!I7</f>
        <v>SY 2022-2023</v>
      </c>
      <c r="P2" s="1">
        <f>'IPCRF_PART I'!L13</f>
        <v>0</v>
      </c>
      <c r="Q2" s="1">
        <f>'IPCRF_PART I'!L32</f>
        <v>0</v>
      </c>
      <c r="R2" s="1">
        <f>'IPCRF_PART I'!L49</f>
        <v>0</v>
      </c>
      <c r="S2" s="1">
        <f>'IPCRF_PART I'!L67</f>
        <v>0</v>
      </c>
      <c r="T2" s="1">
        <f>'IPCRF_PART I'!L80</f>
        <v>0</v>
      </c>
      <c r="U2" s="1">
        <f>'IPCRF_PART I'!L91</f>
        <v>0</v>
      </c>
      <c r="V2" s="1">
        <f>'IPCRF_PART I'!L108</f>
        <v>0</v>
      </c>
      <c r="W2" s="1">
        <f>'IPCRF_PART I'!L122</f>
        <v>0</v>
      </c>
      <c r="X2" s="1">
        <f>'IPCRF_PART I'!L139</f>
        <v>0</v>
      </c>
      <c r="Y2" s="1">
        <f>'IPCRF_PART I'!L156</f>
        <v>0</v>
      </c>
      <c r="Z2" s="1">
        <f>'IPCRF_PART I'!L170</f>
        <v>0</v>
      </c>
      <c r="AA2" s="1">
        <f>'IPCRF_PART I'!L187</f>
        <v>0</v>
      </c>
      <c r="AB2" s="1">
        <f>'IPCRF_PART I'!L203</f>
        <v>0</v>
      </c>
      <c r="AC2" s="1">
        <f>'IPCRF_PART I'!L216</f>
        <v>0</v>
      </c>
      <c r="AD2" s="1">
        <f>'IPCRF_PART I'!L233</f>
        <v>0</v>
      </c>
      <c r="AE2" s="1">
        <f>'IPCRF_PART I'!L250</f>
        <v>0</v>
      </c>
      <c r="AF2" s="1">
        <f>'IPCRF_PART I'!M13</f>
        <v>0</v>
      </c>
      <c r="AG2" s="1">
        <f>'IPCRF_PART I'!M32</f>
        <v>0</v>
      </c>
      <c r="AH2" s="1">
        <f>'IPCRF_PART I'!M49</f>
        <v>0</v>
      </c>
      <c r="AI2" s="1">
        <f>'IPCRF_PART I'!M67</f>
        <v>0</v>
      </c>
      <c r="AJ2" s="1">
        <f>'IPCRF_PART I'!M80</f>
        <v>0</v>
      </c>
      <c r="AK2" s="1">
        <f>'IPCRF_PART I'!M91</f>
        <v>0</v>
      </c>
      <c r="AL2" s="1">
        <f>'IPCRF_PART I'!M108</f>
        <v>0</v>
      </c>
      <c r="AM2" s="1">
        <f>'IPCRF_PART I'!M122</f>
        <v>0</v>
      </c>
      <c r="AN2" s="1">
        <f>'IPCRF_PART I'!M139</f>
        <v>0</v>
      </c>
      <c r="AO2" s="1">
        <f>'IPCRF_PART I'!M156</f>
        <v>0</v>
      </c>
      <c r="AP2" s="1">
        <f>'IPCRF_PART I'!M170</f>
        <v>0</v>
      </c>
      <c r="AQ2" s="1">
        <f>'IPCRF_PART I'!M187</f>
        <v>0</v>
      </c>
      <c r="AR2" s="1">
        <f>'IPCRF_PART I'!M203</f>
        <v>0</v>
      </c>
      <c r="AS2" s="1">
        <f>'IPCRF_PART I'!M216</f>
        <v>0</v>
      </c>
      <c r="AT2" s="1">
        <f>'IPCRF_PART I'!M233</f>
        <v>0</v>
      </c>
      <c r="AU2" s="1">
        <f>'IPCRF_PART I'!M250</f>
        <v>0</v>
      </c>
      <c r="AV2" s="1">
        <f>'IPCRF_PART I'!N13</f>
        <v>0</v>
      </c>
      <c r="AW2" s="1">
        <f>'IPCRF_PART I'!N32</f>
        <v>0</v>
      </c>
      <c r="AX2" s="1">
        <f>'IPCRF_PART I'!N49</f>
        <v>0</v>
      </c>
      <c r="AY2" s="1">
        <f>'IPCRF_PART I'!N67</f>
        <v>0</v>
      </c>
      <c r="AZ2" s="1">
        <f>'IPCRF_PART I'!N80</f>
        <v>0</v>
      </c>
      <c r="BA2" s="1">
        <f>'IPCRF_PART I'!N91</f>
        <v>0</v>
      </c>
      <c r="BB2" s="1">
        <f>'IPCRF_PART I'!N108</f>
        <v>0</v>
      </c>
      <c r="BC2" s="1">
        <f>'IPCRF_PART I'!N122</f>
        <v>0</v>
      </c>
      <c r="BD2" s="1">
        <f>'IPCRF_PART I'!N139</f>
        <v>0</v>
      </c>
      <c r="BE2" s="1">
        <f>'IPCRF_PART I'!N156</f>
        <v>0</v>
      </c>
      <c r="BF2" s="1">
        <f>'IPCRF_PART I'!N170</f>
        <v>0</v>
      </c>
      <c r="BG2" s="1">
        <f>'IPCRF_PART I'!N187</f>
        <v>0</v>
      </c>
      <c r="BH2" s="1">
        <f>'IPCRF_PART I'!N203</f>
        <v>0</v>
      </c>
      <c r="BI2" s="1">
        <f>'IPCRF_PART I'!N216</f>
        <v>0</v>
      </c>
      <c r="BJ2" s="1">
        <f>'IPCRF_PART I'!N233</f>
        <v>0</v>
      </c>
      <c r="BK2" s="1">
        <f>'IPCRF_PART I'!N250</f>
        <v>0</v>
      </c>
      <c r="BL2" s="1">
        <f>'IPCRF_PART I'!O13</f>
        <v>0</v>
      </c>
      <c r="BM2" s="1">
        <f>'IPCRF_PART I'!O32</f>
        <v>0</v>
      </c>
      <c r="BN2" s="1">
        <f>'IPCRF_PART I'!O49</f>
        <v>0</v>
      </c>
      <c r="BO2" s="1">
        <f>'IPCRF_PART I'!O67</f>
        <v>0</v>
      </c>
      <c r="BP2" s="1">
        <f>'IPCRF_PART I'!O80</f>
        <v>0</v>
      </c>
      <c r="BQ2" s="1">
        <f>'IPCRF_PART I'!O91</f>
        <v>0</v>
      </c>
      <c r="BR2" s="1">
        <f>'IPCRF_PART I'!O108</f>
        <v>0</v>
      </c>
      <c r="BS2" s="1">
        <f>'IPCRF_PART I'!O122</f>
        <v>0</v>
      </c>
      <c r="BT2" s="1">
        <f>'IPCRF_PART I'!O139</f>
        <v>0</v>
      </c>
      <c r="BU2" s="1">
        <f>'IPCRF_PART I'!O156</f>
        <v>0</v>
      </c>
      <c r="BV2" s="1">
        <f>'IPCRF_PART I'!O170</f>
        <v>0</v>
      </c>
      <c r="BW2" s="1">
        <f>'IPCRF_PART I'!O187</f>
        <v>0</v>
      </c>
      <c r="BX2" s="1">
        <f>'IPCRF_PART I'!O203</f>
        <v>0</v>
      </c>
      <c r="BY2" s="1">
        <f>'IPCRF_PART I'!O216</f>
        <v>0</v>
      </c>
      <c r="BZ2" s="1">
        <f>'IPCRF_PART I'!O233</f>
        <v>0</v>
      </c>
      <c r="CA2" s="1">
        <f>'IPCRF_PART I'!O250</f>
        <v>0</v>
      </c>
      <c r="CB2" s="1">
        <f>'IPCRF_PART I'!P13</f>
        <v>0</v>
      </c>
      <c r="CC2" s="1">
        <f>'IPCRF_PART I'!P32</f>
        <v>0</v>
      </c>
      <c r="CD2" s="1">
        <f>'IPCRF_PART I'!P49</f>
        <v>0</v>
      </c>
      <c r="CE2" s="1">
        <f>'IPCRF_PART I'!P67</f>
        <v>0</v>
      </c>
      <c r="CF2" s="1">
        <f>'IPCRF_PART I'!P80</f>
        <v>0</v>
      </c>
      <c r="CG2" s="1">
        <f>'IPCRF_PART I'!P91</f>
        <v>0</v>
      </c>
      <c r="CH2" s="1">
        <f>'IPCRF_PART I'!P108</f>
        <v>0</v>
      </c>
      <c r="CI2" s="1">
        <f>'IPCRF_PART I'!P122</f>
        <v>0</v>
      </c>
      <c r="CJ2" s="1">
        <f>'IPCRF_PART I'!P139</f>
        <v>0</v>
      </c>
      <c r="CK2" s="1">
        <f>'IPCRF_PART I'!P156</f>
        <v>0</v>
      </c>
      <c r="CL2" s="1">
        <f>'IPCRF_PART I'!P170</f>
        <v>0</v>
      </c>
      <c r="CM2" s="1">
        <f>'IPCRF_PART I'!P187</f>
        <v>0</v>
      </c>
      <c r="CN2" s="1">
        <f>'IPCRF_PART I'!P203</f>
        <v>0</v>
      </c>
      <c r="CO2" s="1">
        <f>'IPCRF_PART I'!P216</f>
        <v>0</v>
      </c>
      <c r="CP2" s="1">
        <f>'IPCRF_PART I'!P233</f>
        <v>0</v>
      </c>
      <c r="CQ2" s="1">
        <f>'IPCRF_PART I'!P250</f>
        <v>0</v>
      </c>
      <c r="CR2" s="1">
        <f>'IPCRF_PART I'!O259</f>
        <v>0</v>
      </c>
      <c r="CS2" t="str">
        <f>'IPCRF_PART I'!O262</f>
        <v>POOR</v>
      </c>
      <c r="CT2" s="1">
        <f>'PART II COMPETENCIES (HTs)'!B3</f>
        <v>0</v>
      </c>
      <c r="CU2" s="1">
        <f>'PART II COMPETENCIES (HTs)'!B14</f>
        <v>0</v>
      </c>
      <c r="CV2" s="1">
        <f>'PART II COMPETENCIES (HTs)'!B27</f>
        <v>0</v>
      </c>
      <c r="CW2" s="1">
        <f>'PART II COMPETENCIES (HTs)'!F3</f>
        <v>0</v>
      </c>
      <c r="CX2" s="1">
        <f>'PART II COMPETENCIES (HTs)'!F14</f>
        <v>0</v>
      </c>
      <c r="CY2" s="1">
        <f>'PART II COMPETENCIES (HTs)'!F27</f>
        <v>0</v>
      </c>
      <c r="CZ2" s="1">
        <f>'PART II COMPETENCIES (HTs)'!O26</f>
        <v>0</v>
      </c>
      <c r="DA2" s="1">
        <f>'PART II COMPETENCIES (HTs)'!K3</f>
        <v>0</v>
      </c>
      <c r="DB2" s="1">
        <f>'PART II COMPETENCIES (HTs)'!K18</f>
        <v>0</v>
      </c>
      <c r="DC2" s="1">
        <f>'PART II COMPETENCIES (HTs)'!O3</f>
        <v>0</v>
      </c>
      <c r="DD2" s="1">
        <f>'PART II COMPETENCIES (HTs)'!O29</f>
        <v>0</v>
      </c>
      <c r="DE2" s="1">
        <f>'PART III-IV_2021 (3)'!D19</f>
        <v>0</v>
      </c>
      <c r="DF2" s="1">
        <f>'PART III-IV_2021 (3)'!D20</f>
        <v>0</v>
      </c>
      <c r="DG2" s="1">
        <f>'PART III-IV_2021 (3)'!D21</f>
        <v>0</v>
      </c>
    </row>
  </sheetData>
  <phoneticPr fontId="12" type="noConversion"/>
  <pageMargins left="0.7" right="0.7" top="0.75" bottom="0.75" header="0.3" footer="0.3"/>
  <pageSetup paperSize="9" orientation="portrait" horizontalDpi="0" verticalDpi="0"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A0ACF-0154-4ABA-BA37-5ECFE27031DF}">
  <sheetPr>
    <tabColor theme="9" tint="-0.499984740745262"/>
  </sheetPr>
  <dimension ref="A1:S45"/>
  <sheetViews>
    <sheetView tabSelected="1" zoomScaleNormal="100" zoomScaleSheetLayoutView="108" workbookViewId="0">
      <selection activeCell="C4" sqref="C4"/>
    </sheetView>
  </sheetViews>
  <sheetFormatPr defaultColWidth="9.28515625" defaultRowHeight="15"/>
  <cols>
    <col min="2" max="2" width="21" customWidth="1"/>
    <col min="3" max="3" width="44.28515625" customWidth="1"/>
    <col min="4" max="4" width="38" customWidth="1"/>
    <col min="5" max="7" width="6.28515625" customWidth="1"/>
    <col min="8" max="8" width="7.7109375" customWidth="1"/>
    <col min="10" max="10" width="9.7109375" customWidth="1"/>
  </cols>
  <sheetData>
    <row r="1" spans="1:19" s="8" customFormat="1" ht="23.25">
      <c r="A1" s="176" t="s">
        <v>1074</v>
      </c>
      <c r="B1" s="177"/>
      <c r="C1" s="177"/>
      <c r="D1" s="177"/>
      <c r="E1" s="177"/>
      <c r="F1" s="177"/>
      <c r="G1" s="177"/>
      <c r="H1" s="177"/>
      <c r="I1" s="177"/>
      <c r="J1"/>
      <c r="K1"/>
      <c r="L1"/>
      <c r="M1"/>
      <c r="N1"/>
      <c r="O1"/>
      <c r="P1"/>
      <c r="Q1"/>
      <c r="R1"/>
      <c r="S1"/>
    </row>
    <row r="2" spans="1:19" s="8" customFormat="1" ht="6.6" customHeight="1" thickBot="1">
      <c r="A2" s="9"/>
      <c r="B2" s="10"/>
      <c r="C2" s="10"/>
      <c r="D2" s="10"/>
      <c r="E2" s="10"/>
      <c r="F2" s="10"/>
      <c r="G2" s="11"/>
      <c r="H2" s="11"/>
      <c r="I2" s="12"/>
      <c r="J2"/>
      <c r="K2"/>
      <c r="L2"/>
      <c r="M2"/>
      <c r="N2"/>
      <c r="O2"/>
      <c r="P2"/>
      <c r="Q2"/>
      <c r="R2"/>
      <c r="S2"/>
    </row>
    <row r="3" spans="1:19" s="8" customFormat="1" ht="19.149999999999999" customHeight="1">
      <c r="A3" s="183" t="s">
        <v>0</v>
      </c>
      <c r="B3" s="184"/>
      <c r="C3" s="97"/>
      <c r="D3" s="13" t="s">
        <v>1</v>
      </c>
      <c r="E3" s="178"/>
      <c r="F3" s="178"/>
      <c r="G3" s="178"/>
      <c r="H3" s="178"/>
      <c r="I3" s="179"/>
      <c r="J3"/>
      <c r="K3"/>
      <c r="L3"/>
      <c r="M3"/>
      <c r="N3"/>
      <c r="O3"/>
      <c r="P3"/>
      <c r="Q3"/>
      <c r="R3"/>
      <c r="S3"/>
    </row>
    <row r="4" spans="1:19" s="8" customFormat="1" ht="19.149999999999999" customHeight="1">
      <c r="A4" s="169" t="s">
        <v>2</v>
      </c>
      <c r="B4" s="170"/>
      <c r="C4" s="98"/>
      <c r="D4" s="15" t="s">
        <v>2</v>
      </c>
      <c r="E4" s="180"/>
      <c r="F4" s="180"/>
      <c r="G4" s="180"/>
      <c r="H4" s="180"/>
      <c r="I4" s="181"/>
      <c r="J4"/>
      <c r="K4"/>
      <c r="L4"/>
      <c r="M4"/>
      <c r="N4"/>
      <c r="O4"/>
      <c r="P4"/>
      <c r="Q4"/>
      <c r="R4"/>
      <c r="S4"/>
    </row>
    <row r="5" spans="1:19" s="8" customFormat="1" ht="19.149999999999999" customHeight="1">
      <c r="A5" s="16" t="s">
        <v>760</v>
      </c>
      <c r="B5" s="17"/>
      <c r="C5" s="98"/>
      <c r="D5" s="15" t="s">
        <v>4</v>
      </c>
      <c r="E5" s="173"/>
      <c r="F5" s="174"/>
      <c r="G5" s="174"/>
      <c r="H5" s="174"/>
      <c r="I5" s="175"/>
      <c r="J5"/>
      <c r="K5"/>
      <c r="L5"/>
      <c r="M5"/>
      <c r="N5"/>
      <c r="O5"/>
      <c r="P5"/>
      <c r="Q5"/>
      <c r="R5"/>
      <c r="S5"/>
    </row>
    <row r="6" spans="1:19" s="8" customFormat="1" ht="19.149999999999999" customHeight="1">
      <c r="A6" s="16" t="s">
        <v>761</v>
      </c>
      <c r="B6" s="17"/>
      <c r="C6" s="99"/>
      <c r="D6" s="182" t="s">
        <v>762</v>
      </c>
      <c r="E6" s="174"/>
      <c r="F6" s="174"/>
      <c r="G6" s="174"/>
      <c r="H6" s="174"/>
      <c r="I6" s="175"/>
      <c r="J6"/>
      <c r="K6"/>
      <c r="L6"/>
      <c r="M6"/>
      <c r="N6"/>
      <c r="O6"/>
      <c r="P6"/>
      <c r="Q6"/>
      <c r="R6"/>
      <c r="S6"/>
    </row>
    <row r="7" spans="1:19" s="8" customFormat="1" ht="19.149999999999999" customHeight="1">
      <c r="A7" s="169" t="s">
        <v>3</v>
      </c>
      <c r="B7" s="170"/>
      <c r="C7" s="98"/>
      <c r="D7" s="182"/>
      <c r="E7" s="174"/>
      <c r="F7" s="174"/>
      <c r="G7" s="174"/>
      <c r="H7" s="174"/>
      <c r="I7" s="175"/>
      <c r="J7"/>
      <c r="K7"/>
      <c r="L7"/>
      <c r="M7"/>
      <c r="N7"/>
      <c r="O7"/>
      <c r="P7"/>
      <c r="Q7"/>
      <c r="R7"/>
      <c r="S7"/>
    </row>
    <row r="8" spans="1:19" s="8" customFormat="1" ht="19.149999999999999" customHeight="1">
      <c r="A8" s="169" t="s">
        <v>768</v>
      </c>
      <c r="B8" s="170"/>
      <c r="C8" s="14"/>
      <c r="D8" s="15" t="s">
        <v>1093</v>
      </c>
      <c r="E8" s="187"/>
      <c r="F8" s="188"/>
      <c r="G8" s="189"/>
      <c r="H8" s="116" t="s">
        <v>886</v>
      </c>
      <c r="I8" s="115"/>
      <c r="J8"/>
      <c r="K8"/>
      <c r="L8"/>
      <c r="M8"/>
      <c r="N8"/>
      <c r="O8"/>
      <c r="P8"/>
      <c r="Q8"/>
      <c r="R8"/>
      <c r="S8"/>
    </row>
    <row r="9" spans="1:19" s="8" customFormat="1" ht="19.149999999999999" customHeight="1" thickBot="1">
      <c r="A9" s="185" t="s">
        <v>6</v>
      </c>
      <c r="B9" s="186"/>
      <c r="C9" s="18"/>
      <c r="D9" s="19" t="s">
        <v>7</v>
      </c>
      <c r="E9" s="171" t="s">
        <v>1075</v>
      </c>
      <c r="F9" s="171"/>
      <c r="G9" s="171"/>
      <c r="H9" s="171"/>
      <c r="I9" s="172"/>
      <c r="J9"/>
      <c r="K9"/>
      <c r="L9"/>
      <c r="M9"/>
      <c r="N9"/>
      <c r="O9"/>
      <c r="P9"/>
      <c r="Q9"/>
      <c r="R9"/>
      <c r="S9"/>
    </row>
    <row r="10" spans="1:19" ht="15.75" thickBot="1"/>
    <row r="11" spans="1:19" ht="16.5">
      <c r="A11" s="161" t="s">
        <v>9</v>
      </c>
      <c r="B11" s="163" t="s">
        <v>10</v>
      </c>
      <c r="C11" s="163" t="s">
        <v>11</v>
      </c>
      <c r="D11" s="165"/>
      <c r="E11" s="150" t="s">
        <v>15</v>
      </c>
      <c r="F11" s="151"/>
      <c r="G11" s="152"/>
      <c r="H11" s="146" t="s">
        <v>16</v>
      </c>
      <c r="I11" s="148" t="s">
        <v>17</v>
      </c>
    </row>
    <row r="12" spans="1:19" ht="17.25" thickBot="1">
      <c r="A12" s="162"/>
      <c r="B12" s="164"/>
      <c r="C12" s="164"/>
      <c r="D12" s="166"/>
      <c r="E12" s="20" t="s">
        <v>29</v>
      </c>
      <c r="F12" s="20" t="s">
        <v>30</v>
      </c>
      <c r="G12" s="20" t="s">
        <v>31</v>
      </c>
      <c r="H12" s="147"/>
      <c r="I12" s="149"/>
    </row>
    <row r="13" spans="1:19" ht="16.149999999999999" customHeight="1">
      <c r="A13" s="222" t="s">
        <v>32</v>
      </c>
      <c r="B13" s="225" t="s">
        <v>33</v>
      </c>
      <c r="C13" s="221" t="s">
        <v>922</v>
      </c>
      <c r="D13" s="221"/>
      <c r="E13" s="109">
        <v>0</v>
      </c>
      <c r="F13" s="109">
        <v>0</v>
      </c>
      <c r="G13" s="109">
        <v>0</v>
      </c>
      <c r="H13" s="118">
        <f>AVERAGE(E13:G13)</f>
        <v>0</v>
      </c>
      <c r="I13" s="119">
        <f>H13*Ref!E28</f>
        <v>0</v>
      </c>
    </row>
    <row r="14" spans="1:19" ht="19.149999999999999" customHeight="1">
      <c r="A14" s="223"/>
      <c r="B14" s="226"/>
      <c r="C14" s="167" t="s">
        <v>40</v>
      </c>
      <c r="D14" s="167"/>
      <c r="E14" s="109">
        <v>0</v>
      </c>
      <c r="F14" s="109">
        <v>0</v>
      </c>
      <c r="G14" s="109">
        <v>0</v>
      </c>
      <c r="H14" s="120">
        <f>AVERAGE(E14:G14)</f>
        <v>0</v>
      </c>
      <c r="I14" s="121">
        <f>H14*Ref!E29</f>
        <v>0</v>
      </c>
    </row>
    <row r="15" spans="1:19" ht="45.6" customHeight="1">
      <c r="A15" s="223"/>
      <c r="B15" s="226"/>
      <c r="C15" s="167" t="s">
        <v>950</v>
      </c>
      <c r="D15" s="167"/>
      <c r="E15" s="109">
        <v>0</v>
      </c>
      <c r="F15" s="109">
        <v>0</v>
      </c>
      <c r="G15" s="109">
        <v>0</v>
      </c>
      <c r="H15" s="120">
        <f t="shared" ref="H15:H27" si="0">AVERAGE(E15:G15)</f>
        <v>0</v>
      </c>
      <c r="I15" s="121">
        <f>H15*Ref!E30</f>
        <v>0</v>
      </c>
    </row>
    <row r="16" spans="1:19" ht="16.149999999999999" customHeight="1">
      <c r="A16" s="223"/>
      <c r="B16" s="226" t="s">
        <v>59</v>
      </c>
      <c r="C16" s="167" t="s">
        <v>1077</v>
      </c>
      <c r="D16" s="167"/>
      <c r="E16" s="109">
        <v>0</v>
      </c>
      <c r="F16" s="109">
        <v>0</v>
      </c>
      <c r="G16" s="109">
        <v>0</v>
      </c>
      <c r="H16" s="120">
        <f t="shared" si="0"/>
        <v>0</v>
      </c>
      <c r="I16" s="121">
        <f>H16*Ref!E31</f>
        <v>0</v>
      </c>
    </row>
    <row r="17" spans="1:9" ht="31.9" customHeight="1">
      <c r="A17" s="223"/>
      <c r="B17" s="226"/>
      <c r="C17" s="167" t="s">
        <v>60</v>
      </c>
      <c r="D17" s="167"/>
      <c r="E17" s="109">
        <v>0</v>
      </c>
      <c r="F17" s="109">
        <v>0</v>
      </c>
      <c r="G17" s="109">
        <v>0</v>
      </c>
      <c r="H17" s="120">
        <f>AVERAGE(E17:G17)</f>
        <v>0</v>
      </c>
      <c r="I17" s="121">
        <f>H17*Ref!E32</f>
        <v>0</v>
      </c>
    </row>
    <row r="18" spans="1:9" ht="16.149999999999999" customHeight="1">
      <c r="A18" s="223"/>
      <c r="B18" s="226"/>
      <c r="C18" s="167" t="s">
        <v>61</v>
      </c>
      <c r="D18" s="167"/>
      <c r="E18" s="109">
        <v>0</v>
      </c>
      <c r="F18" s="109">
        <v>0</v>
      </c>
      <c r="G18" s="109">
        <v>0</v>
      </c>
      <c r="H18" s="120">
        <f t="shared" si="0"/>
        <v>0</v>
      </c>
      <c r="I18" s="121">
        <f>H18*Ref!E33</f>
        <v>0</v>
      </c>
    </row>
    <row r="19" spans="1:9" ht="27.6" customHeight="1">
      <c r="A19" s="223"/>
      <c r="B19" s="226" t="s">
        <v>76</v>
      </c>
      <c r="C19" s="167" t="s">
        <v>890</v>
      </c>
      <c r="D19" s="167"/>
      <c r="E19" s="109">
        <v>0</v>
      </c>
      <c r="F19" s="109">
        <v>0</v>
      </c>
      <c r="G19" s="109">
        <v>0</v>
      </c>
      <c r="H19" s="120">
        <f t="shared" si="0"/>
        <v>0</v>
      </c>
      <c r="I19" s="121">
        <f>H19*Ref!E34</f>
        <v>0</v>
      </c>
    </row>
    <row r="20" spans="1:9" ht="16.149999999999999" customHeight="1">
      <c r="A20" s="223"/>
      <c r="B20" s="226"/>
      <c r="C20" s="167" t="s">
        <v>892</v>
      </c>
      <c r="D20" s="167"/>
      <c r="E20" s="109">
        <v>0</v>
      </c>
      <c r="F20" s="109">
        <v>0</v>
      </c>
      <c r="G20" s="109">
        <v>0</v>
      </c>
      <c r="H20" s="120">
        <f t="shared" si="0"/>
        <v>0</v>
      </c>
      <c r="I20" s="121">
        <f>H20*Ref!E35</f>
        <v>0</v>
      </c>
    </row>
    <row r="21" spans="1:9" ht="16.149999999999999" customHeight="1">
      <c r="A21" s="223"/>
      <c r="B21" s="226"/>
      <c r="C21" s="167" t="s">
        <v>88</v>
      </c>
      <c r="D21" s="167"/>
      <c r="E21" s="109">
        <v>0</v>
      </c>
      <c r="F21" s="109">
        <v>0</v>
      </c>
      <c r="G21" s="109">
        <v>0</v>
      </c>
      <c r="H21" s="120">
        <f t="shared" si="0"/>
        <v>0</v>
      </c>
      <c r="I21" s="121">
        <f>H21*Ref!E36</f>
        <v>0</v>
      </c>
    </row>
    <row r="22" spans="1:9" ht="29.25" customHeight="1">
      <c r="A22" s="223"/>
      <c r="B22" s="226" t="s">
        <v>90</v>
      </c>
      <c r="C22" s="167" t="s">
        <v>997</v>
      </c>
      <c r="D22" s="167"/>
      <c r="E22" s="109">
        <v>0</v>
      </c>
      <c r="F22" s="109">
        <v>0</v>
      </c>
      <c r="G22" s="109">
        <v>0</v>
      </c>
      <c r="H22" s="120">
        <f t="shared" si="0"/>
        <v>0</v>
      </c>
      <c r="I22" s="121">
        <f>H22*Ref!E37</f>
        <v>0</v>
      </c>
    </row>
    <row r="23" spans="1:9" ht="31.5" customHeight="1">
      <c r="A23" s="223"/>
      <c r="B23" s="226"/>
      <c r="C23" s="167" t="s">
        <v>1008</v>
      </c>
      <c r="D23" s="167"/>
      <c r="E23" s="109">
        <v>0</v>
      </c>
      <c r="F23" s="109">
        <v>0</v>
      </c>
      <c r="G23" s="109">
        <v>0</v>
      </c>
      <c r="H23" s="120">
        <f t="shared" si="0"/>
        <v>0</v>
      </c>
      <c r="I23" s="121">
        <f>H23*Ref!E38</f>
        <v>0</v>
      </c>
    </row>
    <row r="24" spans="1:9" ht="30.6" customHeight="1">
      <c r="A24" s="223"/>
      <c r="B24" s="226"/>
      <c r="C24" s="167" t="s">
        <v>96</v>
      </c>
      <c r="D24" s="167"/>
      <c r="E24" s="109">
        <v>0</v>
      </c>
      <c r="F24" s="109">
        <v>0</v>
      </c>
      <c r="G24" s="109">
        <v>0</v>
      </c>
      <c r="H24" s="120">
        <f t="shared" si="0"/>
        <v>0</v>
      </c>
      <c r="I24" s="121">
        <f>H24*Ref!E39</f>
        <v>0</v>
      </c>
    </row>
    <row r="25" spans="1:9" ht="15.6" customHeight="1">
      <c r="A25" s="223"/>
      <c r="B25" s="226" t="s">
        <v>111</v>
      </c>
      <c r="C25" s="167" t="s">
        <v>1026</v>
      </c>
      <c r="D25" s="167"/>
      <c r="E25" s="109">
        <v>0</v>
      </c>
      <c r="F25" s="109">
        <v>0</v>
      </c>
      <c r="G25" s="109">
        <v>0</v>
      </c>
      <c r="H25" s="120">
        <f t="shared" si="0"/>
        <v>0</v>
      </c>
      <c r="I25" s="121">
        <f>H25*Ref!E40</f>
        <v>0</v>
      </c>
    </row>
    <row r="26" spans="1:9" ht="16.149999999999999" customHeight="1">
      <c r="A26" s="223"/>
      <c r="B26" s="226"/>
      <c r="C26" s="167" t="s">
        <v>1076</v>
      </c>
      <c r="D26" s="167"/>
      <c r="E26" s="109">
        <v>0</v>
      </c>
      <c r="F26" s="109">
        <v>0</v>
      </c>
      <c r="G26" s="109">
        <v>0</v>
      </c>
      <c r="H26" s="120">
        <f t="shared" si="0"/>
        <v>0</v>
      </c>
      <c r="I26" s="121">
        <f>H26*Ref!E41</f>
        <v>0</v>
      </c>
    </row>
    <row r="27" spans="1:9" ht="14.65" customHeight="1">
      <c r="A27" s="223"/>
      <c r="B27" s="226"/>
      <c r="C27" s="167" t="s">
        <v>1053</v>
      </c>
      <c r="D27" s="167"/>
      <c r="E27" s="109">
        <v>0</v>
      </c>
      <c r="F27" s="109">
        <v>0</v>
      </c>
      <c r="G27" s="109">
        <v>0</v>
      </c>
      <c r="H27" s="120">
        <f t="shared" si="0"/>
        <v>0</v>
      </c>
      <c r="I27" s="121">
        <f>H27*Ref!E42</f>
        <v>0</v>
      </c>
    </row>
    <row r="28" spans="1:9" ht="16.149999999999999" customHeight="1" thickBot="1">
      <c r="A28" s="224"/>
      <c r="B28" s="110" t="s">
        <v>120</v>
      </c>
      <c r="C28" s="168" t="s">
        <v>121</v>
      </c>
      <c r="D28" s="168"/>
      <c r="E28" s="109">
        <v>0</v>
      </c>
      <c r="F28" s="109">
        <v>0</v>
      </c>
      <c r="G28" s="109">
        <v>0</v>
      </c>
      <c r="H28" s="122">
        <f>AVERAGE(E28:G28)</f>
        <v>0</v>
      </c>
      <c r="I28" s="123">
        <f>H28*Ref!E43</f>
        <v>0</v>
      </c>
    </row>
    <row r="29" spans="1:9" ht="15.75" thickBot="1"/>
    <row r="30" spans="1:9" ht="14.65" customHeight="1">
      <c r="A30" s="153" t="str">
        <f>IF(C3="","",C3)</f>
        <v/>
      </c>
      <c r="B30" s="154"/>
      <c r="C30" s="157" t="str">
        <f>IF(E3="","",E3)</f>
        <v/>
      </c>
      <c r="D30" s="159" t="s">
        <v>664</v>
      </c>
      <c r="E30" s="212" t="s">
        <v>882</v>
      </c>
      <c r="F30" s="213"/>
      <c r="G30" s="214"/>
      <c r="H30" s="192">
        <f>SUM(I13:I28)</f>
        <v>0</v>
      </c>
      <c r="I30" s="193"/>
    </row>
    <row r="31" spans="1:9" ht="29.65" customHeight="1" thickBot="1">
      <c r="A31" s="155"/>
      <c r="B31" s="156"/>
      <c r="C31" s="158"/>
      <c r="D31" s="160"/>
      <c r="E31" s="215"/>
      <c r="F31" s="216"/>
      <c r="G31" s="217"/>
      <c r="H31" s="194"/>
      <c r="I31" s="195"/>
    </row>
    <row r="32" spans="1:9" ht="14.65" customHeight="1">
      <c r="A32" s="196" t="s">
        <v>763</v>
      </c>
      <c r="B32" s="197"/>
      <c r="C32" s="200" t="s">
        <v>666</v>
      </c>
      <c r="D32" s="202" t="s">
        <v>764</v>
      </c>
      <c r="E32" s="215" t="s">
        <v>123</v>
      </c>
      <c r="F32" s="216"/>
      <c r="G32" s="217"/>
      <c r="H32" s="204" t="str">
        <f>IF(AND(H30&lt;=5,H30&gt;=4.5),C35,IF(AND(H30&lt;=4.499,H30&gt;=3.5),C36,IF(AND(H30&lt;=3.499,H30&gt;=2.5),C37,IF(AND(H30&lt;=2.499,H30&gt;=1.5),C38,C39))))</f>
        <v>POOR</v>
      </c>
      <c r="I32" s="205"/>
    </row>
    <row r="33" spans="1:9" ht="12.6" customHeight="1" thickBot="1">
      <c r="A33" s="198"/>
      <c r="B33" s="199"/>
      <c r="C33" s="201"/>
      <c r="D33" s="203"/>
      <c r="E33" s="218"/>
      <c r="F33" s="219"/>
      <c r="G33" s="220"/>
      <c r="H33" s="206"/>
      <c r="I33" s="207"/>
    </row>
    <row r="34" spans="1:9">
      <c r="A34" s="208" t="s">
        <v>122</v>
      </c>
      <c r="B34" s="209"/>
      <c r="C34" s="21" t="s">
        <v>123</v>
      </c>
    </row>
    <row r="35" spans="1:9">
      <c r="A35" s="210" t="s">
        <v>125</v>
      </c>
      <c r="B35" s="211"/>
      <c r="C35" s="22" t="s">
        <v>126</v>
      </c>
      <c r="D35" s="34"/>
      <c r="E35" s="34"/>
      <c r="F35" s="34"/>
    </row>
    <row r="36" spans="1:9">
      <c r="A36" s="210" t="s">
        <v>127</v>
      </c>
      <c r="B36" s="211"/>
      <c r="C36" s="22" t="s">
        <v>128</v>
      </c>
      <c r="D36" s="117"/>
      <c r="E36" s="117" t="s">
        <v>887</v>
      </c>
      <c r="F36" s="34"/>
    </row>
    <row r="37" spans="1:9">
      <c r="A37" s="210" t="s">
        <v>129</v>
      </c>
      <c r="B37" s="211"/>
      <c r="C37" s="22" t="s">
        <v>130</v>
      </c>
      <c r="D37" s="117"/>
      <c r="E37" s="117" t="s">
        <v>888</v>
      </c>
      <c r="F37" s="34"/>
    </row>
    <row r="38" spans="1:9">
      <c r="A38" s="210" t="s">
        <v>131</v>
      </c>
      <c r="B38" s="211"/>
      <c r="C38" s="22" t="s">
        <v>132</v>
      </c>
      <c r="D38" s="34"/>
      <c r="E38" s="34"/>
      <c r="F38" s="34"/>
    </row>
    <row r="39" spans="1:9" ht="15.75" thickBot="1">
      <c r="A39" s="190" t="s">
        <v>133</v>
      </c>
      <c r="B39" s="191"/>
      <c r="C39" s="23" t="s">
        <v>134</v>
      </c>
    </row>
    <row r="42" spans="1:9">
      <c r="A42" t="s">
        <v>883</v>
      </c>
      <c r="C42" s="141"/>
    </row>
    <row r="44" spans="1:9">
      <c r="A44" t="s">
        <v>884</v>
      </c>
    </row>
    <row r="45" spans="1:9">
      <c r="A45" t="s">
        <v>885</v>
      </c>
    </row>
  </sheetData>
  <sortState xmlns:xlrd2="http://schemas.microsoft.com/office/spreadsheetml/2017/richdata2" ref="Q1:R273">
    <sortCondition ref="Q1:Q273"/>
  </sortState>
  <mergeCells count="58">
    <mergeCell ref="A13:A28"/>
    <mergeCell ref="B13:B15"/>
    <mergeCell ref="B19:B21"/>
    <mergeCell ref="B25:B27"/>
    <mergeCell ref="B22:B24"/>
    <mergeCell ref="B16:B18"/>
    <mergeCell ref="C22:D22"/>
    <mergeCell ref="C23:D23"/>
    <mergeCell ref="C24:D24"/>
    <mergeCell ref="C13:D13"/>
    <mergeCell ref="C14:D14"/>
    <mergeCell ref="C15:D15"/>
    <mergeCell ref="C16:D16"/>
    <mergeCell ref="C17:D17"/>
    <mergeCell ref="C18:D18"/>
    <mergeCell ref="A39:B39"/>
    <mergeCell ref="H30:I31"/>
    <mergeCell ref="A32:B33"/>
    <mergeCell ref="C32:C33"/>
    <mergeCell ref="D32:D33"/>
    <mergeCell ref="H32:I33"/>
    <mergeCell ref="A34:B34"/>
    <mergeCell ref="A35:B35"/>
    <mergeCell ref="A36:B36"/>
    <mergeCell ref="A37:B37"/>
    <mergeCell ref="A38:B38"/>
    <mergeCell ref="E30:G31"/>
    <mergeCell ref="E32:G33"/>
    <mergeCell ref="A7:B7"/>
    <mergeCell ref="E9:I9"/>
    <mergeCell ref="E5:I5"/>
    <mergeCell ref="A1:I1"/>
    <mergeCell ref="E3:I3"/>
    <mergeCell ref="E4:I4"/>
    <mergeCell ref="E6:I6"/>
    <mergeCell ref="E7:I7"/>
    <mergeCell ref="D6:D7"/>
    <mergeCell ref="A3:B3"/>
    <mergeCell ref="A4:B4"/>
    <mergeCell ref="A8:B8"/>
    <mergeCell ref="A9:B9"/>
    <mergeCell ref="E8:G8"/>
    <mergeCell ref="H11:H12"/>
    <mergeCell ref="I11:I12"/>
    <mergeCell ref="E11:G11"/>
    <mergeCell ref="A30:B31"/>
    <mergeCell ref="C30:C31"/>
    <mergeCell ref="D30:D31"/>
    <mergeCell ref="A11:A12"/>
    <mergeCell ref="B11:B12"/>
    <mergeCell ref="C11:D12"/>
    <mergeCell ref="C25:D25"/>
    <mergeCell ref="C26:D26"/>
    <mergeCell ref="C27:D27"/>
    <mergeCell ref="C28:D28"/>
    <mergeCell ref="C19:D19"/>
    <mergeCell ref="C20:D20"/>
    <mergeCell ref="C21:D21"/>
  </mergeCells>
  <dataValidations count="4">
    <dataValidation type="whole" allowBlank="1" showInputMessage="1" showErrorMessage="1" errorTitle="Error Entry" error="Please enter number only" sqref="E8" xr:uid="{CCC27920-A0F8-4291-B1E4-58FBE3F298A9}">
      <formula1>0</formula1>
      <formula2>50</formula2>
    </dataValidation>
    <dataValidation type="whole" allowBlank="1" showInputMessage="1" showErrorMessage="1" sqref="E13:G28" xr:uid="{71679323-09AE-4FF7-9884-BFB2EEC8E5E3}">
      <formula1>0</formula1>
      <formula2>5</formula2>
    </dataValidation>
    <dataValidation allowBlank="1" showInputMessage="1" showErrorMessage="1" errorTitle="Error Entry" error="Please enter number only" sqref="H8" xr:uid="{68A95332-A764-4FAF-87DF-681753C0D2C3}"/>
    <dataValidation type="list" allowBlank="1" showInputMessage="1" showErrorMessage="1" errorTitle="Error Entry" error="Please enter number only" sqref="I8" xr:uid="{F90C504F-0CBF-4419-8CDB-24E472CF8DEB}">
      <formula1>$E$36:$E$37</formula1>
    </dataValidation>
  </dataValidations>
  <printOptions horizontalCentered="1"/>
  <pageMargins left="0.35433070866141736" right="0.23622047244094491" top="0.39370078740157483" bottom="0.31496062992125984" header="0.31496062992125984" footer="0.31496062992125984"/>
  <pageSetup paperSize="9" scale="85" orientation="landscape" horizontalDpi="0" verticalDpi="0"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8D13660D-C15D-40D7-B18F-244AE42BC2A7}">
          <x14:formula1>
            <xm:f>Ref!$F$14:$F$16</xm:f>
          </x14:formula1>
          <xm:sqref>C5</xm:sqref>
        </x14:dataValidation>
        <x14:dataValidation type="list" allowBlank="1" showInputMessage="1" showErrorMessage="1" xr:uid="{5378685E-96A4-4708-AF9C-D0BC24857F4F}">
          <x14:formula1>
            <xm:f>Ref!$F$10:$F$12</xm:f>
          </x14:formula1>
          <xm:sqref>E6:I6</xm:sqref>
        </x14:dataValidation>
        <x14:dataValidation type="date" allowBlank="1" showInputMessage="1" showErrorMessage="1" xr:uid="{C4E69D5C-BA0A-4623-88A1-C5C211A7209E}">
          <x14:formula1>
            <xm:f>Ref!F19</xm:f>
          </x14:formula1>
          <x14:formula2>
            <xm:f>Ref!F20</xm:f>
          </x14:formula2>
          <xm:sqref>E5:I5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7A9FC-2D81-4127-9BF9-0D85B1729A34}">
  <sheetPr codeName="Sheet1"/>
  <dimension ref="A1:Q270"/>
  <sheetViews>
    <sheetView topLeftCell="C186" zoomScale="110" zoomScaleNormal="110" zoomScaleSheetLayoutView="97" workbookViewId="0">
      <selection activeCell="O170" sqref="O170:O186"/>
    </sheetView>
  </sheetViews>
  <sheetFormatPr defaultColWidth="8.7109375" defaultRowHeight="15"/>
  <cols>
    <col min="1" max="1" width="7.7109375" style="34" customWidth="1"/>
    <col min="2" max="2" width="9" style="43" customWidth="1"/>
    <col min="3" max="3" width="11.7109375" style="43" customWidth="1"/>
    <col min="4" max="4" width="6.5703125" style="43" customWidth="1"/>
    <col min="5" max="5" width="15" style="43" customWidth="1"/>
    <col min="6" max="6" width="9" style="44" customWidth="1"/>
    <col min="7" max="7" width="16" style="34" customWidth="1"/>
    <col min="8" max="8" width="15.7109375" style="34" customWidth="1"/>
    <col min="9" max="9" width="16" style="34" customWidth="1"/>
    <col min="10" max="10" width="16.5703125" style="34" customWidth="1"/>
    <col min="11" max="11" width="16.7109375" style="34" customWidth="1"/>
    <col min="12" max="12" width="4.7109375" style="34" customWidth="1"/>
    <col min="13" max="13" width="5.42578125" style="34" customWidth="1"/>
    <col min="14" max="15" width="5.7109375" style="34" customWidth="1"/>
    <col min="16" max="16" width="7.28515625" style="34" customWidth="1"/>
    <col min="17" max="16384" width="8.7109375" style="34"/>
  </cols>
  <sheetData>
    <row r="1" spans="1:16" s="8" customFormat="1" ht="19.5">
      <c r="A1" s="380" t="s">
        <v>1074</v>
      </c>
      <c r="B1" s="381"/>
      <c r="C1" s="381"/>
      <c r="D1" s="381"/>
      <c r="E1" s="381"/>
      <c r="F1" s="381"/>
      <c r="G1" s="381"/>
      <c r="H1" s="381"/>
      <c r="I1" s="381"/>
      <c r="J1" s="381"/>
      <c r="K1" s="381"/>
      <c r="L1" s="381"/>
      <c r="M1" s="381"/>
      <c r="N1" s="381"/>
      <c r="O1" s="381"/>
      <c r="P1" s="382"/>
    </row>
    <row r="2" spans="1:16" s="8" customFormat="1" ht="5.25" customHeight="1">
      <c r="A2" s="9"/>
      <c r="B2" s="10"/>
      <c r="C2" s="10"/>
      <c r="D2" s="10"/>
      <c r="E2" s="10"/>
      <c r="F2" s="12"/>
      <c r="G2" s="12"/>
      <c r="H2" s="12"/>
      <c r="I2" s="12"/>
      <c r="J2" s="12"/>
      <c r="K2" s="12"/>
      <c r="L2" s="12"/>
      <c r="M2" s="12"/>
      <c r="N2" s="12"/>
      <c r="O2" s="12"/>
      <c r="P2" s="24"/>
    </row>
    <row r="3" spans="1:16" s="8" customFormat="1" ht="15.75">
      <c r="A3" s="350" t="s">
        <v>0</v>
      </c>
      <c r="B3" s="351"/>
      <c r="C3" s="352" t="str">
        <f>UPPER(IF(Encoding!C3="","",Encoding!C3))</f>
        <v/>
      </c>
      <c r="D3" s="352"/>
      <c r="E3" s="352"/>
      <c r="F3" s="352"/>
      <c r="G3" s="352"/>
      <c r="H3" s="25" t="s">
        <v>1</v>
      </c>
      <c r="I3" s="383">
        <f>Encoding!E3</f>
        <v>0</v>
      </c>
      <c r="J3" s="383"/>
      <c r="K3" s="383"/>
      <c r="L3" s="383"/>
      <c r="M3" s="383"/>
      <c r="N3" s="383"/>
      <c r="O3" s="383"/>
      <c r="P3" s="384"/>
    </row>
    <row r="4" spans="1:16" s="8" customFormat="1" ht="15.75">
      <c r="A4" s="350" t="s">
        <v>2</v>
      </c>
      <c r="B4" s="351"/>
      <c r="C4" s="352" t="str">
        <f>IF(Encoding!C4="","",Encoding!C4)</f>
        <v/>
      </c>
      <c r="D4" s="352"/>
      <c r="E4" s="352"/>
      <c r="F4" s="352"/>
      <c r="G4" s="352"/>
      <c r="H4" s="25" t="s">
        <v>2</v>
      </c>
      <c r="I4" s="383" t="e">
        <f>_xlfn.XLOOKUP(I3,Ref!F2:F3,Ref!G2:G3)</f>
        <v>#N/A</v>
      </c>
      <c r="J4" s="383"/>
      <c r="K4" s="383"/>
      <c r="L4" s="383"/>
      <c r="M4" s="383"/>
      <c r="N4" s="383"/>
      <c r="O4" s="383"/>
      <c r="P4" s="384"/>
    </row>
    <row r="5" spans="1:16" s="8" customFormat="1" ht="15.75">
      <c r="A5" s="350" t="s">
        <v>3</v>
      </c>
      <c r="B5" s="351"/>
      <c r="C5" s="352">
        <f>Encoding!C7</f>
        <v>0</v>
      </c>
      <c r="D5" s="352"/>
      <c r="E5" s="352"/>
      <c r="F5" s="352"/>
      <c r="G5" s="352"/>
      <c r="H5" s="25" t="s">
        <v>4</v>
      </c>
      <c r="I5" s="375">
        <f>Encoding!E5</f>
        <v>0</v>
      </c>
      <c r="J5" s="375"/>
      <c r="K5" s="375"/>
      <c r="L5" s="375"/>
      <c r="M5" s="375"/>
      <c r="N5" s="375"/>
      <c r="O5" s="375"/>
      <c r="P5" s="376"/>
    </row>
    <row r="6" spans="1:16" s="8" customFormat="1" ht="15.75">
      <c r="A6" s="350" t="s">
        <v>5</v>
      </c>
      <c r="B6" s="351"/>
      <c r="C6" s="352" t="e">
        <f>_xlfn.XLOOKUP(C5,Ref!A2:A508,Ref!B2:B508)</f>
        <v>#N/A</v>
      </c>
      <c r="D6" s="352"/>
      <c r="E6" s="352"/>
      <c r="F6" s="352"/>
      <c r="G6" s="352"/>
      <c r="H6" s="377"/>
      <c r="I6" s="378"/>
      <c r="J6" s="378"/>
      <c r="K6" s="378"/>
      <c r="L6" s="378"/>
      <c r="M6" s="378"/>
      <c r="N6" s="378"/>
      <c r="O6" s="378"/>
      <c r="P6" s="379"/>
    </row>
    <row r="7" spans="1:16" s="8" customFormat="1" ht="15.75">
      <c r="A7" s="350" t="s">
        <v>6</v>
      </c>
      <c r="B7" s="351"/>
      <c r="C7" s="352" t="e">
        <f>_xlfn.XLOOKUP(C5,Ref!A2:A508,Ref!C2:C508)</f>
        <v>#N/A</v>
      </c>
      <c r="D7" s="352"/>
      <c r="E7" s="352"/>
      <c r="F7" s="352"/>
      <c r="G7" s="352"/>
      <c r="H7" s="26" t="s">
        <v>7</v>
      </c>
      <c r="I7" s="353" t="str">
        <f>Encoding!E9</f>
        <v>SY 2022-2023</v>
      </c>
      <c r="J7" s="354"/>
      <c r="K7" s="354"/>
      <c r="L7" s="354"/>
      <c r="M7" s="354"/>
      <c r="N7" s="354"/>
      <c r="O7" s="354"/>
      <c r="P7" s="355"/>
    </row>
    <row r="8" spans="1:16" s="8" customFormat="1" ht="13.5" thickBot="1">
      <c r="A8" s="27"/>
      <c r="B8" s="28"/>
      <c r="C8" s="28"/>
      <c r="D8" s="28"/>
      <c r="E8" s="28"/>
      <c r="F8" s="29"/>
      <c r="G8" s="30"/>
      <c r="H8" s="30"/>
      <c r="I8" s="30"/>
      <c r="J8" s="30"/>
      <c r="K8" s="30"/>
      <c r="L8" s="30"/>
      <c r="M8" s="30"/>
      <c r="N8" s="30"/>
      <c r="O8" s="30"/>
      <c r="P8" s="31"/>
    </row>
    <row r="9" spans="1:16" s="8" customFormat="1" ht="17.25" thickBot="1">
      <c r="A9" s="356" t="s">
        <v>8</v>
      </c>
      <c r="B9" s="356"/>
      <c r="C9" s="356"/>
      <c r="D9" s="356"/>
      <c r="E9" s="356"/>
      <c r="F9" s="356"/>
      <c r="G9" s="356"/>
      <c r="H9" s="356"/>
      <c r="I9" s="356"/>
      <c r="J9" s="356"/>
      <c r="K9" s="356"/>
      <c r="L9" s="356"/>
      <c r="M9" s="356"/>
      <c r="N9" s="356"/>
      <c r="O9" s="356"/>
      <c r="P9" s="356"/>
    </row>
    <row r="10" spans="1:16" s="8" customFormat="1" ht="16.5">
      <c r="A10" s="357" t="s">
        <v>9</v>
      </c>
      <c r="B10" s="360" t="s">
        <v>10</v>
      </c>
      <c r="C10" s="360" t="s">
        <v>11</v>
      </c>
      <c r="D10" s="360" t="s">
        <v>12</v>
      </c>
      <c r="E10" s="363" t="s">
        <v>13</v>
      </c>
      <c r="F10" s="365" t="s">
        <v>14</v>
      </c>
      <c r="G10" s="366"/>
      <c r="H10" s="366"/>
      <c r="I10" s="366"/>
      <c r="J10" s="366"/>
      <c r="K10" s="367"/>
      <c r="L10" s="368" t="s">
        <v>15</v>
      </c>
      <c r="M10" s="368"/>
      <c r="N10" s="368"/>
      <c r="O10" s="368" t="s">
        <v>16</v>
      </c>
      <c r="P10" s="371" t="s">
        <v>17</v>
      </c>
    </row>
    <row r="11" spans="1:16" s="8" customFormat="1" ht="16.5">
      <c r="A11" s="358"/>
      <c r="B11" s="361"/>
      <c r="C11" s="361"/>
      <c r="D11" s="361"/>
      <c r="E11" s="364"/>
      <c r="F11" s="374" t="s">
        <v>18</v>
      </c>
      <c r="G11" s="32" t="s">
        <v>19</v>
      </c>
      <c r="H11" s="33" t="s">
        <v>20</v>
      </c>
      <c r="I11" s="32" t="s">
        <v>21</v>
      </c>
      <c r="J11" s="33" t="s">
        <v>22</v>
      </c>
      <c r="K11" s="32" t="s">
        <v>23</v>
      </c>
      <c r="L11" s="369"/>
      <c r="M11" s="369"/>
      <c r="N11" s="369"/>
      <c r="O11" s="369"/>
      <c r="P11" s="372"/>
    </row>
    <row r="12" spans="1:16" s="8" customFormat="1" ht="17.25" thickBot="1">
      <c r="A12" s="359"/>
      <c r="B12" s="362"/>
      <c r="C12" s="362"/>
      <c r="D12" s="362"/>
      <c r="E12" s="364"/>
      <c r="F12" s="374"/>
      <c r="G12" s="112" t="s">
        <v>24</v>
      </c>
      <c r="H12" s="113" t="s">
        <v>25</v>
      </c>
      <c r="I12" s="112" t="s">
        <v>26</v>
      </c>
      <c r="J12" s="113" t="s">
        <v>27</v>
      </c>
      <c r="K12" s="112" t="s">
        <v>28</v>
      </c>
      <c r="L12" s="114" t="s">
        <v>29</v>
      </c>
      <c r="M12" s="114" t="s">
        <v>30</v>
      </c>
      <c r="N12" s="114" t="s">
        <v>31</v>
      </c>
      <c r="O12" s="370"/>
      <c r="P12" s="373"/>
    </row>
    <row r="13" spans="1:16" s="8" customFormat="1" ht="12.75" customHeight="1">
      <c r="A13" s="228" t="s">
        <v>32</v>
      </c>
      <c r="B13" s="346" t="s">
        <v>33</v>
      </c>
      <c r="C13" s="297" t="s">
        <v>922</v>
      </c>
      <c r="D13" s="298">
        <v>3.2500000000000001E-2</v>
      </c>
      <c r="E13" s="347" t="s">
        <v>923</v>
      </c>
      <c r="F13" s="227" t="s">
        <v>34</v>
      </c>
      <c r="G13" s="228" t="s">
        <v>924</v>
      </c>
      <c r="H13" s="228" t="s">
        <v>924</v>
      </c>
      <c r="I13" s="228" t="s">
        <v>924</v>
      </c>
      <c r="J13" s="228" t="s">
        <v>924</v>
      </c>
      <c r="K13" s="228" t="s">
        <v>35</v>
      </c>
      <c r="L13" s="348">
        <f>Encoding!E13</f>
        <v>0</v>
      </c>
      <c r="M13" s="348">
        <f>Encoding!F13</f>
        <v>0</v>
      </c>
      <c r="N13" s="348">
        <f>Encoding!G13</f>
        <v>0</v>
      </c>
      <c r="O13" s="349">
        <f>(L13+M13+N13)/3</f>
        <v>0</v>
      </c>
      <c r="P13" s="344">
        <f>O13*0.1</f>
        <v>0</v>
      </c>
    </row>
    <row r="14" spans="1:16" s="8" customFormat="1" ht="15" customHeight="1">
      <c r="A14" s="228"/>
      <c r="B14" s="346"/>
      <c r="C14" s="297"/>
      <c r="D14" s="298"/>
      <c r="E14" s="347"/>
      <c r="F14" s="227"/>
      <c r="G14" s="228"/>
      <c r="H14" s="228"/>
      <c r="I14" s="228"/>
      <c r="J14" s="228"/>
      <c r="K14" s="228"/>
      <c r="L14" s="279"/>
      <c r="M14" s="279"/>
      <c r="N14" s="279"/>
      <c r="O14" s="281"/>
      <c r="P14" s="283"/>
    </row>
    <row r="15" spans="1:16" s="8" customFormat="1" ht="15" customHeight="1">
      <c r="A15" s="228"/>
      <c r="B15" s="346"/>
      <c r="C15" s="297"/>
      <c r="D15" s="298"/>
      <c r="E15" s="347"/>
      <c r="F15" s="227"/>
      <c r="G15" s="228"/>
      <c r="H15" s="228"/>
      <c r="I15" s="228"/>
      <c r="J15" s="228"/>
      <c r="K15" s="228"/>
      <c r="L15" s="279"/>
      <c r="M15" s="279"/>
      <c r="N15" s="279"/>
      <c r="O15" s="281"/>
      <c r="P15" s="283"/>
    </row>
    <row r="16" spans="1:16" s="8" customFormat="1" ht="15" customHeight="1">
      <c r="A16" s="228"/>
      <c r="B16" s="346"/>
      <c r="C16" s="297"/>
      <c r="D16" s="298"/>
      <c r="E16" s="347"/>
      <c r="F16" s="227"/>
      <c r="G16" s="228"/>
      <c r="H16" s="228"/>
      <c r="I16" s="228"/>
      <c r="J16" s="228"/>
      <c r="K16" s="228"/>
      <c r="L16" s="279"/>
      <c r="M16" s="279"/>
      <c r="N16" s="279"/>
      <c r="O16" s="281"/>
      <c r="P16" s="283"/>
    </row>
    <row r="17" spans="1:16" s="8" customFormat="1" ht="15" customHeight="1">
      <c r="A17" s="228"/>
      <c r="B17" s="346"/>
      <c r="C17" s="297"/>
      <c r="D17" s="298"/>
      <c r="E17" s="347"/>
      <c r="F17" s="227"/>
      <c r="G17" s="228"/>
      <c r="H17" s="228"/>
      <c r="I17" s="228"/>
      <c r="J17" s="228"/>
      <c r="K17" s="228"/>
      <c r="L17" s="279"/>
      <c r="M17" s="279"/>
      <c r="N17" s="279"/>
      <c r="O17" s="281"/>
      <c r="P17" s="283"/>
    </row>
    <row r="18" spans="1:16" s="8" customFormat="1" ht="15" customHeight="1">
      <c r="A18" s="228"/>
      <c r="B18" s="346"/>
      <c r="C18" s="297"/>
      <c r="D18" s="298"/>
      <c r="E18" s="347"/>
      <c r="F18" s="227"/>
      <c r="G18" s="228"/>
      <c r="H18" s="228"/>
      <c r="I18" s="228"/>
      <c r="J18" s="228"/>
      <c r="K18" s="228"/>
      <c r="L18" s="279"/>
      <c r="M18" s="279"/>
      <c r="N18" s="279"/>
      <c r="O18" s="281"/>
      <c r="P18" s="283"/>
    </row>
    <row r="19" spans="1:16" s="8" customFormat="1" ht="11.65" customHeight="1">
      <c r="A19" s="228"/>
      <c r="B19" s="346"/>
      <c r="C19" s="297"/>
      <c r="D19" s="298"/>
      <c r="E19" s="347"/>
      <c r="F19" s="227"/>
      <c r="G19" s="228"/>
      <c r="H19" s="228"/>
      <c r="I19" s="228"/>
      <c r="J19" s="228"/>
      <c r="K19" s="228"/>
      <c r="L19" s="279"/>
      <c r="M19" s="279"/>
      <c r="N19" s="279"/>
      <c r="O19" s="281"/>
      <c r="P19" s="283"/>
    </row>
    <row r="20" spans="1:16" s="8" customFormat="1" ht="23.25" customHeight="1">
      <c r="A20" s="228"/>
      <c r="B20" s="346"/>
      <c r="C20" s="297"/>
      <c r="D20" s="298"/>
      <c r="E20" s="347"/>
      <c r="F20" s="227"/>
      <c r="G20" s="228"/>
      <c r="H20" s="228"/>
      <c r="I20" s="228"/>
      <c r="J20" s="228"/>
      <c r="K20" s="228"/>
      <c r="L20" s="279"/>
      <c r="M20" s="279"/>
      <c r="N20" s="279"/>
      <c r="O20" s="281"/>
      <c r="P20" s="283"/>
    </row>
    <row r="21" spans="1:16" s="8" customFormat="1" ht="84.75" customHeight="1">
      <c r="A21" s="228"/>
      <c r="B21" s="346"/>
      <c r="C21" s="297"/>
      <c r="D21" s="298"/>
      <c r="E21" s="347"/>
      <c r="F21" s="227"/>
      <c r="G21" s="105" t="s">
        <v>925</v>
      </c>
      <c r="H21" s="105" t="s">
        <v>925</v>
      </c>
      <c r="I21" s="105" t="s">
        <v>925</v>
      </c>
      <c r="J21" s="105" t="s">
        <v>925</v>
      </c>
      <c r="K21" s="105" t="s">
        <v>926</v>
      </c>
      <c r="L21" s="279"/>
      <c r="M21" s="279"/>
      <c r="N21" s="279"/>
      <c r="O21" s="281"/>
      <c r="P21" s="283"/>
    </row>
    <row r="22" spans="1:16" s="8" customFormat="1" ht="99" customHeight="1">
      <c r="A22" s="228"/>
      <c r="B22" s="346"/>
      <c r="C22" s="297"/>
      <c r="D22" s="298"/>
      <c r="E22" s="347"/>
      <c r="F22" s="227"/>
      <c r="G22" s="143" t="s">
        <v>927</v>
      </c>
      <c r="H22" s="143" t="s">
        <v>928</v>
      </c>
      <c r="I22" s="143" t="s">
        <v>929</v>
      </c>
      <c r="J22" s="143" t="s">
        <v>930</v>
      </c>
      <c r="K22" s="143" t="s">
        <v>931</v>
      </c>
      <c r="L22" s="279"/>
      <c r="M22" s="279"/>
      <c r="N22" s="279"/>
      <c r="O22" s="281"/>
      <c r="P22" s="283"/>
    </row>
    <row r="23" spans="1:16" s="8" customFormat="1" ht="87" customHeight="1">
      <c r="A23" s="228"/>
      <c r="B23" s="346"/>
      <c r="C23" s="297"/>
      <c r="D23" s="298"/>
      <c r="E23" s="347"/>
      <c r="F23" s="227"/>
      <c r="G23" s="143" t="s">
        <v>932</v>
      </c>
      <c r="H23" s="143" t="s">
        <v>933</v>
      </c>
      <c r="I23" s="143" t="s">
        <v>933</v>
      </c>
      <c r="J23" s="143" t="s">
        <v>933</v>
      </c>
      <c r="K23" s="143" t="s">
        <v>933</v>
      </c>
      <c r="L23" s="279"/>
      <c r="M23" s="279"/>
      <c r="N23" s="279"/>
      <c r="O23" s="281"/>
      <c r="P23" s="283"/>
    </row>
    <row r="24" spans="1:16" s="8" customFormat="1" ht="75" customHeight="1">
      <c r="A24" s="228"/>
      <c r="B24" s="346"/>
      <c r="C24" s="297"/>
      <c r="D24" s="298"/>
      <c r="E24" s="347"/>
      <c r="F24" s="227"/>
      <c r="G24" s="144" t="s">
        <v>934</v>
      </c>
      <c r="H24" s="144" t="s">
        <v>935</v>
      </c>
      <c r="I24" s="144" t="s">
        <v>935</v>
      </c>
      <c r="J24" s="144" t="s">
        <v>935</v>
      </c>
      <c r="K24" s="144" t="s">
        <v>936</v>
      </c>
      <c r="L24" s="279"/>
      <c r="M24" s="279"/>
      <c r="N24" s="279"/>
      <c r="O24" s="281"/>
      <c r="P24" s="283"/>
    </row>
    <row r="25" spans="1:16" s="8" customFormat="1" ht="79.5" customHeight="1">
      <c r="A25" s="228"/>
      <c r="B25" s="346"/>
      <c r="C25" s="297"/>
      <c r="D25" s="298"/>
      <c r="E25" s="347"/>
      <c r="F25" s="227"/>
      <c r="G25" s="144" t="s">
        <v>937</v>
      </c>
      <c r="H25" s="144" t="s">
        <v>938</v>
      </c>
      <c r="I25" s="144" t="s">
        <v>939</v>
      </c>
      <c r="J25" s="144" t="s">
        <v>938</v>
      </c>
      <c r="K25" s="144" t="s">
        <v>939</v>
      </c>
      <c r="L25" s="279"/>
      <c r="M25" s="279"/>
      <c r="N25" s="279"/>
      <c r="O25" s="281"/>
      <c r="P25" s="283"/>
    </row>
    <row r="26" spans="1:16" s="8" customFormat="1" ht="12.75" customHeight="1">
      <c r="A26" s="228"/>
      <c r="B26" s="346"/>
      <c r="C26" s="297"/>
      <c r="D26" s="298"/>
      <c r="E26" s="299" t="s">
        <v>36</v>
      </c>
      <c r="F26" s="227" t="s">
        <v>37</v>
      </c>
      <c r="G26" s="345" t="s">
        <v>940</v>
      </c>
      <c r="H26" s="345" t="s">
        <v>941</v>
      </c>
      <c r="I26" s="345" t="s">
        <v>942</v>
      </c>
      <c r="J26" s="345" t="s">
        <v>943</v>
      </c>
      <c r="K26" s="345" t="s">
        <v>944</v>
      </c>
      <c r="L26" s="279"/>
      <c r="M26" s="279"/>
      <c r="N26" s="279"/>
      <c r="O26" s="281"/>
      <c r="P26" s="283"/>
    </row>
    <row r="27" spans="1:16" s="8" customFormat="1" ht="15" customHeight="1">
      <c r="A27" s="228"/>
      <c r="B27" s="346"/>
      <c r="C27" s="297"/>
      <c r="D27" s="298"/>
      <c r="E27" s="299"/>
      <c r="F27" s="227"/>
      <c r="G27" s="345"/>
      <c r="H27" s="345"/>
      <c r="I27" s="345"/>
      <c r="J27" s="345"/>
      <c r="K27" s="345"/>
      <c r="L27" s="279"/>
      <c r="M27" s="279"/>
      <c r="N27" s="279"/>
      <c r="O27" s="281"/>
      <c r="P27" s="283"/>
    </row>
    <row r="28" spans="1:16" s="8" customFormat="1" ht="15" customHeight="1">
      <c r="A28" s="228"/>
      <c r="B28" s="346"/>
      <c r="C28" s="297"/>
      <c r="D28" s="298"/>
      <c r="E28" s="299"/>
      <c r="F28" s="227"/>
      <c r="G28" s="345"/>
      <c r="H28" s="345"/>
      <c r="I28" s="345"/>
      <c r="J28" s="345"/>
      <c r="K28" s="345"/>
      <c r="L28" s="279"/>
      <c r="M28" s="279"/>
      <c r="N28" s="279"/>
      <c r="O28" s="281"/>
      <c r="P28" s="283"/>
    </row>
    <row r="29" spans="1:16" s="8" customFormat="1" ht="15" customHeight="1">
      <c r="A29" s="228"/>
      <c r="B29" s="346"/>
      <c r="C29" s="297"/>
      <c r="D29" s="298"/>
      <c r="E29" s="299"/>
      <c r="F29" s="227"/>
      <c r="G29" s="345"/>
      <c r="H29" s="345"/>
      <c r="I29" s="345"/>
      <c r="J29" s="345"/>
      <c r="K29" s="345"/>
      <c r="L29" s="279"/>
      <c r="M29" s="279"/>
      <c r="N29" s="279"/>
      <c r="O29" s="281"/>
      <c r="P29" s="283"/>
    </row>
    <row r="30" spans="1:16" s="8" customFormat="1" ht="111.75" customHeight="1">
      <c r="A30" s="228"/>
      <c r="B30" s="346"/>
      <c r="C30" s="297"/>
      <c r="D30" s="298"/>
      <c r="E30" s="299"/>
      <c r="F30" s="227"/>
      <c r="G30" s="345"/>
      <c r="H30" s="345"/>
      <c r="I30" s="345"/>
      <c r="J30" s="345"/>
      <c r="K30" s="345"/>
      <c r="L30" s="279"/>
      <c r="M30" s="279"/>
      <c r="N30" s="279"/>
      <c r="O30" s="281"/>
      <c r="P30" s="283"/>
    </row>
    <row r="31" spans="1:16" s="8" customFormat="1" ht="107.25" customHeight="1">
      <c r="A31" s="228"/>
      <c r="B31" s="346"/>
      <c r="C31" s="297"/>
      <c r="D31" s="298"/>
      <c r="E31" s="134" t="s">
        <v>38</v>
      </c>
      <c r="F31" s="106" t="s">
        <v>39</v>
      </c>
      <c r="G31" s="133" t="s">
        <v>945</v>
      </c>
      <c r="H31" s="133" t="s">
        <v>946</v>
      </c>
      <c r="I31" s="133" t="s">
        <v>947</v>
      </c>
      <c r="J31" s="133" t="s">
        <v>948</v>
      </c>
      <c r="K31" s="133" t="s">
        <v>949</v>
      </c>
      <c r="L31" s="279"/>
      <c r="M31" s="279"/>
      <c r="N31" s="279"/>
      <c r="O31" s="281"/>
      <c r="P31" s="283"/>
    </row>
    <row r="32" spans="1:16" s="8" customFormat="1" ht="12.75" customHeight="1">
      <c r="A32" s="309" t="s">
        <v>32</v>
      </c>
      <c r="B32" s="342" t="s">
        <v>33</v>
      </c>
      <c r="C32" s="310" t="s">
        <v>40</v>
      </c>
      <c r="D32" s="311">
        <v>2.2499999999999999E-2</v>
      </c>
      <c r="E32" s="312" t="s">
        <v>41</v>
      </c>
      <c r="F32" s="227" t="s">
        <v>34</v>
      </c>
      <c r="G32" s="228" t="s">
        <v>872</v>
      </c>
      <c r="H32" s="228" t="s">
        <v>873</v>
      </c>
      <c r="I32" s="228" t="s">
        <v>874</v>
      </c>
      <c r="J32" s="228" t="s">
        <v>875</v>
      </c>
      <c r="K32" s="228" t="s">
        <v>42</v>
      </c>
      <c r="L32" s="279">
        <f>Encoding!E14</f>
        <v>0</v>
      </c>
      <c r="M32" s="279">
        <f>Encoding!F14</f>
        <v>0</v>
      </c>
      <c r="N32" s="279">
        <f>Encoding!G14</f>
        <v>0</v>
      </c>
      <c r="O32" s="281">
        <f>(L32+M32+N32)/3</f>
        <v>0</v>
      </c>
      <c r="P32" s="283">
        <f>O32*0.08</f>
        <v>0</v>
      </c>
    </row>
    <row r="33" spans="1:16" s="8" customFormat="1" ht="15" customHeight="1">
      <c r="A33" s="309"/>
      <c r="B33" s="342"/>
      <c r="C33" s="310"/>
      <c r="D33" s="311"/>
      <c r="E33" s="312"/>
      <c r="F33" s="227"/>
      <c r="G33" s="228"/>
      <c r="H33" s="228"/>
      <c r="I33" s="228"/>
      <c r="J33" s="228"/>
      <c r="K33" s="228"/>
      <c r="L33" s="279"/>
      <c r="M33" s="279"/>
      <c r="N33" s="279"/>
      <c r="O33" s="281"/>
      <c r="P33" s="283"/>
    </row>
    <row r="34" spans="1:16" s="8" customFormat="1" ht="15" customHeight="1">
      <c r="A34" s="309"/>
      <c r="B34" s="342"/>
      <c r="C34" s="310"/>
      <c r="D34" s="311"/>
      <c r="E34" s="312"/>
      <c r="F34" s="227"/>
      <c r="G34" s="228"/>
      <c r="H34" s="228"/>
      <c r="I34" s="228"/>
      <c r="J34" s="228"/>
      <c r="K34" s="228"/>
      <c r="L34" s="279"/>
      <c r="M34" s="279"/>
      <c r="N34" s="279"/>
      <c r="O34" s="281"/>
      <c r="P34" s="283"/>
    </row>
    <row r="35" spans="1:16" s="8" customFormat="1" ht="15" customHeight="1">
      <c r="A35" s="309"/>
      <c r="B35" s="342"/>
      <c r="C35" s="310"/>
      <c r="D35" s="311"/>
      <c r="E35" s="312"/>
      <c r="F35" s="227"/>
      <c r="G35" s="228"/>
      <c r="H35" s="228"/>
      <c r="I35" s="228"/>
      <c r="J35" s="228"/>
      <c r="K35" s="228"/>
      <c r="L35" s="279"/>
      <c r="M35" s="279"/>
      <c r="N35" s="279"/>
      <c r="O35" s="281"/>
      <c r="P35" s="283"/>
    </row>
    <row r="36" spans="1:16" s="8" customFormat="1" ht="27" customHeight="1">
      <c r="A36" s="309"/>
      <c r="B36" s="342"/>
      <c r="C36" s="310"/>
      <c r="D36" s="311"/>
      <c r="E36" s="312"/>
      <c r="F36" s="227"/>
      <c r="G36" s="228"/>
      <c r="H36" s="228"/>
      <c r="I36" s="228"/>
      <c r="J36" s="228"/>
      <c r="K36" s="228"/>
      <c r="L36" s="279"/>
      <c r="M36" s="279"/>
      <c r="N36" s="279"/>
      <c r="O36" s="281"/>
      <c r="P36" s="283"/>
    </row>
    <row r="37" spans="1:16" s="8" customFormat="1" ht="15" customHeight="1">
      <c r="A37" s="309"/>
      <c r="B37" s="342"/>
      <c r="C37" s="310"/>
      <c r="D37" s="311"/>
      <c r="E37" s="312"/>
      <c r="F37" s="227"/>
      <c r="G37" s="228"/>
      <c r="H37" s="228"/>
      <c r="I37" s="228"/>
      <c r="J37" s="228"/>
      <c r="K37" s="228"/>
      <c r="L37" s="279"/>
      <c r="M37" s="279"/>
      <c r="N37" s="279"/>
      <c r="O37" s="281"/>
      <c r="P37" s="283"/>
    </row>
    <row r="38" spans="1:16" s="8" customFormat="1" ht="136.5" customHeight="1">
      <c r="A38" s="309"/>
      <c r="B38" s="342"/>
      <c r="C38" s="310"/>
      <c r="D38" s="311"/>
      <c r="E38" s="312"/>
      <c r="F38" s="227"/>
      <c r="G38" s="228"/>
      <c r="H38" s="228"/>
      <c r="I38" s="228"/>
      <c r="J38" s="228"/>
      <c r="K38" s="228"/>
      <c r="L38" s="279"/>
      <c r="M38" s="279"/>
      <c r="N38" s="279"/>
      <c r="O38" s="281"/>
      <c r="P38" s="283"/>
    </row>
    <row r="39" spans="1:16" s="8" customFormat="1" ht="13.9" hidden="1" customHeight="1">
      <c r="A39" s="309"/>
      <c r="B39" s="342"/>
      <c r="C39" s="310"/>
      <c r="D39" s="311"/>
      <c r="E39" s="111"/>
      <c r="F39" s="227"/>
      <c r="G39" s="228"/>
      <c r="H39" s="228"/>
      <c r="I39" s="228"/>
      <c r="J39" s="228"/>
      <c r="K39" s="228"/>
      <c r="L39" s="279"/>
      <c r="M39" s="279"/>
      <c r="N39" s="279"/>
      <c r="O39" s="281"/>
      <c r="P39" s="283"/>
    </row>
    <row r="40" spans="1:16" s="8" customFormat="1" ht="12.75" customHeight="1">
      <c r="A40" s="309"/>
      <c r="B40" s="342"/>
      <c r="C40" s="310"/>
      <c r="D40" s="311"/>
      <c r="E40" s="312" t="s">
        <v>876</v>
      </c>
      <c r="F40" s="227" t="s">
        <v>37</v>
      </c>
      <c r="G40" s="228" t="s">
        <v>43</v>
      </c>
      <c r="H40" s="228" t="s">
        <v>44</v>
      </c>
      <c r="I40" s="228" t="s">
        <v>45</v>
      </c>
      <c r="J40" s="228" t="s">
        <v>46</v>
      </c>
      <c r="K40" s="228" t="s">
        <v>47</v>
      </c>
      <c r="L40" s="279"/>
      <c r="M40" s="279"/>
      <c r="N40" s="279"/>
      <c r="O40" s="281"/>
      <c r="P40" s="283"/>
    </row>
    <row r="41" spans="1:16" s="8" customFormat="1" ht="15" customHeight="1">
      <c r="A41" s="309"/>
      <c r="B41" s="342"/>
      <c r="C41" s="310"/>
      <c r="D41" s="311"/>
      <c r="E41" s="312"/>
      <c r="F41" s="227"/>
      <c r="G41" s="228"/>
      <c r="H41" s="228"/>
      <c r="I41" s="228"/>
      <c r="J41" s="228"/>
      <c r="K41" s="228"/>
      <c r="L41" s="279"/>
      <c r="M41" s="279"/>
      <c r="N41" s="279"/>
      <c r="O41" s="281"/>
      <c r="P41" s="283"/>
    </row>
    <row r="42" spans="1:16" s="8" customFormat="1" ht="15" customHeight="1">
      <c r="A42" s="309"/>
      <c r="B42" s="342"/>
      <c r="C42" s="310"/>
      <c r="D42" s="311"/>
      <c r="E42" s="312"/>
      <c r="F42" s="227"/>
      <c r="G42" s="228"/>
      <c r="H42" s="228"/>
      <c r="I42" s="228"/>
      <c r="J42" s="228"/>
      <c r="K42" s="228"/>
      <c r="L42" s="279"/>
      <c r="M42" s="279"/>
      <c r="N42" s="279"/>
      <c r="O42" s="281"/>
      <c r="P42" s="283"/>
    </row>
    <row r="43" spans="1:16" s="8" customFormat="1" ht="15" customHeight="1">
      <c r="A43" s="309"/>
      <c r="B43" s="342"/>
      <c r="C43" s="310"/>
      <c r="D43" s="311"/>
      <c r="E43" s="312"/>
      <c r="F43" s="227"/>
      <c r="G43" s="228"/>
      <c r="H43" s="228"/>
      <c r="I43" s="228"/>
      <c r="J43" s="228"/>
      <c r="K43" s="228"/>
      <c r="L43" s="279"/>
      <c r="M43" s="279"/>
      <c r="N43" s="279"/>
      <c r="O43" s="281"/>
      <c r="P43" s="283"/>
    </row>
    <row r="44" spans="1:16" s="8" customFormat="1" ht="19.5" customHeight="1">
      <c r="A44" s="309"/>
      <c r="B44" s="342"/>
      <c r="C44" s="310"/>
      <c r="D44" s="311"/>
      <c r="E44" s="312"/>
      <c r="F44" s="227"/>
      <c r="G44" s="228"/>
      <c r="H44" s="228"/>
      <c r="I44" s="228"/>
      <c r="J44" s="228"/>
      <c r="K44" s="228"/>
      <c r="L44" s="279"/>
      <c r="M44" s="279"/>
      <c r="N44" s="279"/>
      <c r="O44" s="281"/>
      <c r="P44" s="283"/>
    </row>
    <row r="45" spans="1:16" s="8" customFormat="1" ht="1.5" hidden="1" customHeight="1">
      <c r="A45" s="309"/>
      <c r="B45" s="342"/>
      <c r="C45" s="310"/>
      <c r="D45" s="311"/>
      <c r="E45" s="111"/>
      <c r="F45" s="227"/>
      <c r="G45" s="228"/>
      <c r="H45" s="228"/>
      <c r="I45" s="228"/>
      <c r="J45" s="228"/>
      <c r="K45" s="228"/>
      <c r="L45" s="279"/>
      <c r="M45" s="279"/>
      <c r="N45" s="279"/>
      <c r="O45" s="281"/>
      <c r="P45" s="283"/>
    </row>
    <row r="46" spans="1:16" s="8" customFormat="1" ht="12.75" hidden="1" customHeight="1">
      <c r="A46" s="309"/>
      <c r="B46" s="342"/>
      <c r="C46" s="310"/>
      <c r="D46" s="311"/>
      <c r="E46" s="111"/>
      <c r="F46" s="227"/>
      <c r="G46" s="228"/>
      <c r="H46" s="228"/>
      <c r="I46" s="228"/>
      <c r="J46" s="228"/>
      <c r="K46" s="228"/>
      <c r="L46" s="279"/>
      <c r="M46" s="279"/>
      <c r="N46" s="279"/>
      <c r="O46" s="281"/>
      <c r="P46" s="283"/>
    </row>
    <row r="47" spans="1:16" s="8" customFormat="1" ht="12.75" hidden="1" customHeight="1">
      <c r="A47" s="309"/>
      <c r="B47" s="342"/>
      <c r="C47" s="310"/>
      <c r="D47" s="311"/>
      <c r="E47" s="111"/>
      <c r="F47" s="227"/>
      <c r="G47" s="228"/>
      <c r="H47" s="228"/>
      <c r="I47" s="228"/>
      <c r="J47" s="228"/>
      <c r="K47" s="228"/>
      <c r="L47" s="279"/>
      <c r="M47" s="279"/>
      <c r="N47" s="279"/>
      <c r="O47" s="281"/>
      <c r="P47" s="283"/>
    </row>
    <row r="48" spans="1:16" s="8" customFormat="1" ht="67.5" customHeight="1">
      <c r="A48" s="309"/>
      <c r="B48" s="342"/>
      <c r="C48" s="310"/>
      <c r="D48" s="311"/>
      <c r="E48" s="108" t="s">
        <v>48</v>
      </c>
      <c r="F48" s="106" t="s">
        <v>39</v>
      </c>
      <c r="G48" s="107" t="s">
        <v>49</v>
      </c>
      <c r="H48" s="105" t="s">
        <v>50</v>
      </c>
      <c r="I48" s="105" t="s">
        <v>51</v>
      </c>
      <c r="J48" s="105" t="s">
        <v>52</v>
      </c>
      <c r="K48" s="105" t="s">
        <v>53</v>
      </c>
      <c r="L48" s="279"/>
      <c r="M48" s="279"/>
      <c r="N48" s="279"/>
      <c r="O48" s="281"/>
      <c r="P48" s="283"/>
    </row>
    <row r="49" spans="1:16" s="8" customFormat="1" ht="15" customHeight="1">
      <c r="A49" s="228" t="s">
        <v>32</v>
      </c>
      <c r="B49" s="297" t="s">
        <v>33</v>
      </c>
      <c r="C49" s="297" t="s">
        <v>950</v>
      </c>
      <c r="D49" s="298">
        <v>3.2500000000000001E-2</v>
      </c>
      <c r="E49" s="343" t="s">
        <v>54</v>
      </c>
      <c r="F49" s="227" t="s">
        <v>34</v>
      </c>
      <c r="G49" s="228" t="s">
        <v>951</v>
      </c>
      <c r="H49" s="228" t="s">
        <v>952</v>
      </c>
      <c r="I49" s="228" t="s">
        <v>953</v>
      </c>
      <c r="J49" s="228" t="s">
        <v>954</v>
      </c>
      <c r="K49" s="228" t="s">
        <v>55</v>
      </c>
      <c r="L49" s="279">
        <f>Encoding!E15</f>
        <v>0</v>
      </c>
      <c r="M49" s="279">
        <f>Encoding!F15</f>
        <v>0</v>
      </c>
      <c r="N49" s="279">
        <f>Encoding!G15</f>
        <v>0</v>
      </c>
      <c r="O49" s="281">
        <f>(L49+M49+N49)/3</f>
        <v>0</v>
      </c>
      <c r="P49" s="283">
        <f>O49*0.07</f>
        <v>0</v>
      </c>
    </row>
    <row r="50" spans="1:16" s="8" customFormat="1" ht="15" customHeight="1">
      <c r="A50" s="228"/>
      <c r="B50" s="297"/>
      <c r="C50" s="297"/>
      <c r="D50" s="298"/>
      <c r="E50" s="343"/>
      <c r="F50" s="227"/>
      <c r="G50" s="228"/>
      <c r="H50" s="228"/>
      <c r="I50" s="228"/>
      <c r="J50" s="228"/>
      <c r="K50" s="228"/>
      <c r="L50" s="279"/>
      <c r="M50" s="279"/>
      <c r="N50" s="279"/>
      <c r="O50" s="281"/>
      <c r="P50" s="283"/>
    </row>
    <row r="51" spans="1:16" s="8" customFormat="1" ht="15" customHeight="1">
      <c r="A51" s="228"/>
      <c r="B51" s="297"/>
      <c r="C51" s="297"/>
      <c r="D51" s="298"/>
      <c r="E51" s="343"/>
      <c r="F51" s="227"/>
      <c r="G51" s="228"/>
      <c r="H51" s="228"/>
      <c r="I51" s="228"/>
      <c r="J51" s="228"/>
      <c r="K51" s="228"/>
      <c r="L51" s="279"/>
      <c r="M51" s="279"/>
      <c r="N51" s="279"/>
      <c r="O51" s="281"/>
      <c r="P51" s="283"/>
    </row>
    <row r="52" spans="1:16" s="8" customFormat="1" ht="6" customHeight="1">
      <c r="A52" s="228"/>
      <c r="B52" s="297"/>
      <c r="C52" s="297"/>
      <c r="D52" s="298"/>
      <c r="E52" s="343"/>
      <c r="F52" s="227"/>
      <c r="G52" s="228"/>
      <c r="H52" s="228"/>
      <c r="I52" s="228"/>
      <c r="J52" s="228"/>
      <c r="K52" s="228"/>
      <c r="L52" s="279"/>
      <c r="M52" s="279"/>
      <c r="N52" s="279"/>
      <c r="O52" s="281"/>
      <c r="P52" s="283"/>
    </row>
    <row r="53" spans="1:16" s="8" customFormat="1" ht="15" hidden="1" customHeight="1">
      <c r="A53" s="228"/>
      <c r="B53" s="297"/>
      <c r="C53" s="297"/>
      <c r="D53" s="298"/>
      <c r="E53" s="343"/>
      <c r="F53" s="227"/>
      <c r="G53" s="228"/>
      <c r="H53" s="228"/>
      <c r="I53" s="228"/>
      <c r="J53" s="228"/>
      <c r="K53" s="228"/>
      <c r="L53" s="279"/>
      <c r="M53" s="279"/>
      <c r="N53" s="279"/>
      <c r="O53" s="281"/>
      <c r="P53" s="283"/>
    </row>
    <row r="54" spans="1:16" s="8" customFormat="1" ht="15" hidden="1" customHeight="1">
      <c r="A54" s="228"/>
      <c r="B54" s="297"/>
      <c r="C54" s="297"/>
      <c r="D54" s="298"/>
      <c r="E54" s="343"/>
      <c r="F54" s="227"/>
      <c r="G54" s="228"/>
      <c r="H54" s="228"/>
      <c r="I54" s="228"/>
      <c r="J54" s="228"/>
      <c r="K54" s="228"/>
      <c r="L54" s="279"/>
      <c r="M54" s="279"/>
      <c r="N54" s="279"/>
      <c r="O54" s="281"/>
      <c r="P54" s="283"/>
    </row>
    <row r="55" spans="1:16" s="8" customFormat="1" ht="15" hidden="1" customHeight="1">
      <c r="A55" s="228"/>
      <c r="B55" s="297"/>
      <c r="C55" s="297"/>
      <c r="D55" s="298"/>
      <c r="E55" s="343"/>
      <c r="F55" s="227"/>
      <c r="G55" s="228"/>
      <c r="H55" s="228"/>
      <c r="I55" s="228"/>
      <c r="J55" s="228"/>
      <c r="K55" s="228"/>
      <c r="L55" s="279"/>
      <c r="M55" s="279"/>
      <c r="N55" s="279"/>
      <c r="O55" s="281"/>
      <c r="P55" s="283"/>
    </row>
    <row r="56" spans="1:16" s="8" customFormat="1" ht="129" customHeight="1">
      <c r="A56" s="228"/>
      <c r="B56" s="297"/>
      <c r="C56" s="297"/>
      <c r="D56" s="298"/>
      <c r="E56" s="343"/>
      <c r="F56" s="227"/>
      <c r="G56" s="228"/>
      <c r="H56" s="228"/>
      <c r="I56" s="228"/>
      <c r="J56" s="228"/>
      <c r="K56" s="228"/>
      <c r="L56" s="279"/>
      <c r="M56" s="279"/>
      <c r="N56" s="279"/>
      <c r="O56" s="281"/>
      <c r="P56" s="283"/>
    </row>
    <row r="57" spans="1:16" s="8" customFormat="1" ht="72" customHeight="1">
      <c r="A57" s="228"/>
      <c r="B57" s="297"/>
      <c r="C57" s="297"/>
      <c r="D57" s="298"/>
      <c r="E57" s="343"/>
      <c r="F57" s="227"/>
      <c r="G57" s="105" t="s">
        <v>955</v>
      </c>
      <c r="H57" s="105" t="s">
        <v>956</v>
      </c>
      <c r="I57" s="105" t="s">
        <v>955</v>
      </c>
      <c r="J57" s="105" t="s">
        <v>956</v>
      </c>
      <c r="K57" s="228"/>
      <c r="L57" s="279"/>
      <c r="M57" s="279"/>
      <c r="N57" s="279"/>
      <c r="O57" s="281"/>
      <c r="P57" s="283"/>
    </row>
    <row r="58" spans="1:16" s="8" customFormat="1" ht="87.75" customHeight="1">
      <c r="A58" s="228"/>
      <c r="B58" s="297"/>
      <c r="C58" s="297"/>
      <c r="D58" s="298"/>
      <c r="E58" s="343"/>
      <c r="F58" s="227"/>
      <c r="G58" s="105" t="s">
        <v>957</v>
      </c>
      <c r="H58" s="105" t="s">
        <v>957</v>
      </c>
      <c r="I58" s="105" t="s">
        <v>958</v>
      </c>
      <c r="J58" s="105" t="s">
        <v>957</v>
      </c>
      <c r="K58" s="228"/>
      <c r="L58" s="279"/>
      <c r="M58" s="279"/>
      <c r="N58" s="279"/>
      <c r="O58" s="281"/>
      <c r="P58" s="283"/>
    </row>
    <row r="59" spans="1:16" s="8" customFormat="1" ht="54.75" customHeight="1">
      <c r="A59" s="228"/>
      <c r="B59" s="297"/>
      <c r="C59" s="297"/>
      <c r="D59" s="298"/>
      <c r="E59" s="299" t="s">
        <v>56</v>
      </c>
      <c r="F59" s="279" t="s">
        <v>37</v>
      </c>
      <c r="G59" s="297" t="s">
        <v>959</v>
      </c>
      <c r="H59" s="297" t="s">
        <v>960</v>
      </c>
      <c r="I59" s="297" t="s">
        <v>961</v>
      </c>
      <c r="J59" s="297" t="s">
        <v>962</v>
      </c>
      <c r="K59" s="297" t="s">
        <v>57</v>
      </c>
      <c r="L59" s="279"/>
      <c r="M59" s="279"/>
      <c r="N59" s="279"/>
      <c r="O59" s="281"/>
      <c r="P59" s="283"/>
    </row>
    <row r="60" spans="1:16" s="8" customFormat="1" ht="3" customHeight="1">
      <c r="A60" s="228"/>
      <c r="B60" s="297"/>
      <c r="C60" s="297"/>
      <c r="D60" s="298"/>
      <c r="E60" s="299"/>
      <c r="F60" s="279"/>
      <c r="G60" s="297"/>
      <c r="H60" s="297"/>
      <c r="I60" s="297"/>
      <c r="J60" s="297"/>
      <c r="K60" s="297"/>
      <c r="L60" s="279"/>
      <c r="M60" s="279"/>
      <c r="N60" s="279"/>
      <c r="O60" s="281"/>
      <c r="P60" s="283"/>
    </row>
    <row r="61" spans="1:16" s="8" customFormat="1" ht="11.25" hidden="1" customHeight="1">
      <c r="A61" s="228"/>
      <c r="B61" s="297"/>
      <c r="C61" s="297"/>
      <c r="D61" s="298"/>
      <c r="E61" s="299"/>
      <c r="F61" s="279"/>
      <c r="G61" s="297"/>
      <c r="H61" s="297"/>
      <c r="I61" s="297"/>
      <c r="J61" s="297"/>
      <c r="K61" s="297"/>
      <c r="L61" s="279"/>
      <c r="M61" s="279"/>
      <c r="N61" s="279"/>
      <c r="O61" s="281"/>
      <c r="P61" s="283"/>
    </row>
    <row r="62" spans="1:16" s="8" customFormat="1" ht="15" hidden="1" customHeight="1">
      <c r="A62" s="228"/>
      <c r="B62" s="297"/>
      <c r="C62" s="297"/>
      <c r="D62" s="298"/>
      <c r="E62" s="299"/>
      <c r="F62" s="279"/>
      <c r="G62" s="297"/>
      <c r="H62" s="297"/>
      <c r="I62" s="297"/>
      <c r="J62" s="297"/>
      <c r="K62" s="297"/>
      <c r="L62" s="279"/>
      <c r="M62" s="279"/>
      <c r="N62" s="279"/>
      <c r="O62" s="281"/>
      <c r="P62" s="283"/>
    </row>
    <row r="63" spans="1:16" s="8" customFormat="1" ht="15" hidden="1" customHeight="1">
      <c r="A63" s="228"/>
      <c r="B63" s="297"/>
      <c r="C63" s="297"/>
      <c r="D63" s="298"/>
      <c r="E63" s="299"/>
      <c r="F63" s="279"/>
      <c r="G63" s="297"/>
      <c r="H63" s="297"/>
      <c r="I63" s="297"/>
      <c r="J63" s="297"/>
      <c r="K63" s="297"/>
      <c r="L63" s="279"/>
      <c r="M63" s="279"/>
      <c r="N63" s="279"/>
      <c r="O63" s="281"/>
      <c r="P63" s="283"/>
    </row>
    <row r="64" spans="1:16" s="8" customFormat="1" ht="15" hidden="1" customHeight="1">
      <c r="A64" s="228"/>
      <c r="B64" s="297"/>
      <c r="C64" s="297"/>
      <c r="D64" s="298"/>
      <c r="E64" s="299"/>
      <c r="F64" s="279"/>
      <c r="G64" s="297"/>
      <c r="H64" s="297"/>
      <c r="I64" s="297"/>
      <c r="J64" s="297"/>
      <c r="K64" s="297"/>
      <c r="L64" s="279"/>
      <c r="M64" s="279"/>
      <c r="N64" s="279"/>
      <c r="O64" s="281"/>
      <c r="P64" s="283"/>
    </row>
    <row r="65" spans="1:16" s="8" customFormat="1" ht="5.0999999999999996" customHeight="1">
      <c r="A65" s="228"/>
      <c r="B65" s="297"/>
      <c r="C65" s="297"/>
      <c r="D65" s="298"/>
      <c r="E65" s="299"/>
      <c r="F65" s="279"/>
      <c r="G65" s="297"/>
      <c r="H65" s="297"/>
      <c r="I65" s="297"/>
      <c r="J65" s="297"/>
      <c r="K65" s="297"/>
      <c r="L65" s="279"/>
      <c r="M65" s="279"/>
      <c r="N65" s="279"/>
      <c r="O65" s="281"/>
      <c r="P65" s="283"/>
    </row>
    <row r="66" spans="1:16" s="8" customFormat="1" ht="91.5" customHeight="1">
      <c r="A66" s="228"/>
      <c r="B66" s="297"/>
      <c r="C66" s="297"/>
      <c r="D66" s="298"/>
      <c r="E66" s="134" t="s">
        <v>58</v>
      </c>
      <c r="F66" s="106" t="s">
        <v>39</v>
      </c>
      <c r="G66" s="133" t="s">
        <v>963</v>
      </c>
      <c r="H66" s="133" t="s">
        <v>964</v>
      </c>
      <c r="I66" s="133" t="s">
        <v>965</v>
      </c>
      <c r="J66" s="133" t="s">
        <v>966</v>
      </c>
      <c r="K66" s="133" t="s">
        <v>967</v>
      </c>
      <c r="L66" s="279"/>
      <c r="M66" s="279"/>
      <c r="N66" s="279"/>
      <c r="O66" s="281"/>
      <c r="P66" s="283"/>
    </row>
    <row r="67" spans="1:16" s="8" customFormat="1" ht="12.75" customHeight="1">
      <c r="A67" s="228" t="s">
        <v>32</v>
      </c>
      <c r="B67" s="335" t="s">
        <v>59</v>
      </c>
      <c r="C67" s="297" t="s">
        <v>1077</v>
      </c>
      <c r="D67" s="337">
        <v>3.2500000000000001E-2</v>
      </c>
      <c r="E67" s="338" t="s">
        <v>968</v>
      </c>
      <c r="F67" s="340" t="s">
        <v>34</v>
      </c>
      <c r="G67" s="228" t="s">
        <v>969</v>
      </c>
      <c r="H67" s="228" t="s">
        <v>970</v>
      </c>
      <c r="I67" s="228" t="s">
        <v>971</v>
      </c>
      <c r="J67" s="228" t="s">
        <v>972</v>
      </c>
      <c r="K67" s="228" t="s">
        <v>973</v>
      </c>
      <c r="L67" s="279">
        <f>Encoding!E16</f>
        <v>0</v>
      </c>
      <c r="M67" s="279">
        <f>Encoding!F16</f>
        <v>0</v>
      </c>
      <c r="N67" s="279">
        <f>Encoding!G16</f>
        <v>0</v>
      </c>
      <c r="O67" s="281">
        <f>(L67+M67+N67)/3</f>
        <v>0</v>
      </c>
      <c r="P67" s="283">
        <f>O67*0.08</f>
        <v>0</v>
      </c>
    </row>
    <row r="68" spans="1:16" s="8" customFormat="1" ht="15" customHeight="1">
      <c r="A68" s="228"/>
      <c r="B68" s="336"/>
      <c r="C68" s="297"/>
      <c r="D68" s="337"/>
      <c r="E68" s="339"/>
      <c r="F68" s="340"/>
      <c r="G68" s="228"/>
      <c r="H68" s="228"/>
      <c r="I68" s="228"/>
      <c r="J68" s="228"/>
      <c r="K68" s="228"/>
      <c r="L68" s="279"/>
      <c r="M68" s="279"/>
      <c r="N68" s="279"/>
      <c r="O68" s="281"/>
      <c r="P68" s="283"/>
    </row>
    <row r="69" spans="1:16" s="8" customFormat="1" ht="15" customHeight="1">
      <c r="A69" s="228"/>
      <c r="B69" s="336"/>
      <c r="C69" s="297"/>
      <c r="D69" s="337"/>
      <c r="E69" s="339"/>
      <c r="F69" s="340"/>
      <c r="G69" s="228"/>
      <c r="H69" s="228"/>
      <c r="I69" s="228"/>
      <c r="J69" s="228"/>
      <c r="K69" s="228"/>
      <c r="L69" s="279"/>
      <c r="M69" s="279"/>
      <c r="N69" s="279"/>
      <c r="O69" s="281"/>
      <c r="P69" s="283"/>
    </row>
    <row r="70" spans="1:16" s="8" customFormat="1" ht="15" customHeight="1">
      <c r="A70" s="228"/>
      <c r="B70" s="336"/>
      <c r="C70" s="297"/>
      <c r="D70" s="337"/>
      <c r="E70" s="339"/>
      <c r="F70" s="340"/>
      <c r="G70" s="228"/>
      <c r="H70" s="228"/>
      <c r="I70" s="228"/>
      <c r="J70" s="228"/>
      <c r="K70" s="228"/>
      <c r="L70" s="279"/>
      <c r="M70" s="279"/>
      <c r="N70" s="279"/>
      <c r="O70" s="281"/>
      <c r="P70" s="283"/>
    </row>
    <row r="71" spans="1:16" s="8" customFormat="1" ht="15" customHeight="1">
      <c r="A71" s="228"/>
      <c r="B71" s="336"/>
      <c r="C71" s="297"/>
      <c r="D71" s="337"/>
      <c r="E71" s="339"/>
      <c r="F71" s="340"/>
      <c r="G71" s="228"/>
      <c r="H71" s="228"/>
      <c r="I71" s="228"/>
      <c r="J71" s="228"/>
      <c r="K71" s="228"/>
      <c r="L71" s="279"/>
      <c r="M71" s="279"/>
      <c r="N71" s="279"/>
      <c r="O71" s="281"/>
      <c r="P71" s="283"/>
    </row>
    <row r="72" spans="1:16" s="8" customFormat="1" ht="15" customHeight="1">
      <c r="A72" s="228"/>
      <c r="B72" s="336"/>
      <c r="C72" s="297"/>
      <c r="D72" s="337"/>
      <c r="E72" s="339"/>
      <c r="F72" s="340"/>
      <c r="G72" s="228"/>
      <c r="H72" s="228"/>
      <c r="I72" s="228"/>
      <c r="J72" s="228"/>
      <c r="K72" s="228"/>
      <c r="L72" s="279"/>
      <c r="M72" s="279"/>
      <c r="N72" s="279"/>
      <c r="O72" s="281"/>
      <c r="P72" s="283"/>
    </row>
    <row r="73" spans="1:16" s="8" customFormat="1" ht="56.25" customHeight="1">
      <c r="A73" s="228"/>
      <c r="B73" s="336"/>
      <c r="C73" s="297"/>
      <c r="D73" s="337"/>
      <c r="E73" s="339"/>
      <c r="F73" s="340"/>
      <c r="G73" s="228"/>
      <c r="H73" s="228"/>
      <c r="I73" s="228"/>
      <c r="J73" s="228"/>
      <c r="K73" s="228"/>
      <c r="L73" s="279"/>
      <c r="M73" s="279"/>
      <c r="N73" s="279"/>
      <c r="O73" s="281"/>
      <c r="P73" s="283"/>
    </row>
    <row r="74" spans="1:16" s="8" customFormat="1" ht="19.149999999999999" customHeight="1">
      <c r="A74" s="228"/>
      <c r="B74" s="336"/>
      <c r="C74" s="297"/>
      <c r="D74" s="337"/>
      <c r="E74" s="338" t="s">
        <v>1070</v>
      </c>
      <c r="F74" s="340" t="s">
        <v>37</v>
      </c>
      <c r="G74" s="297" t="s">
        <v>974</v>
      </c>
      <c r="H74" s="297" t="s">
        <v>975</v>
      </c>
      <c r="I74" s="297" t="s">
        <v>976</v>
      </c>
      <c r="J74" s="297" t="s">
        <v>977</v>
      </c>
      <c r="K74" s="297" t="s">
        <v>978</v>
      </c>
      <c r="L74" s="279"/>
      <c r="M74" s="279"/>
      <c r="N74" s="279"/>
      <c r="O74" s="281"/>
      <c r="P74" s="283"/>
    </row>
    <row r="75" spans="1:16" s="8" customFormat="1" ht="33.75" customHeight="1">
      <c r="A75" s="228"/>
      <c r="B75" s="336"/>
      <c r="C75" s="297"/>
      <c r="D75" s="337"/>
      <c r="E75" s="339"/>
      <c r="F75" s="340"/>
      <c r="G75" s="297"/>
      <c r="H75" s="297"/>
      <c r="I75" s="297"/>
      <c r="J75" s="297"/>
      <c r="K75" s="297"/>
      <c r="L75" s="279"/>
      <c r="M75" s="279"/>
      <c r="N75" s="279"/>
      <c r="O75" s="281"/>
      <c r="P75" s="283"/>
    </row>
    <row r="76" spans="1:16" s="8" customFormat="1" ht="104.25" customHeight="1">
      <c r="A76" s="228"/>
      <c r="B76" s="336"/>
      <c r="C76" s="297"/>
      <c r="D76" s="337"/>
      <c r="E76" s="339"/>
      <c r="F76" s="340"/>
      <c r="G76" s="297"/>
      <c r="H76" s="297"/>
      <c r="I76" s="297"/>
      <c r="J76" s="297"/>
      <c r="K76" s="297"/>
      <c r="L76" s="279"/>
      <c r="M76" s="279"/>
      <c r="N76" s="279"/>
      <c r="O76" s="281"/>
      <c r="P76" s="283"/>
    </row>
    <row r="77" spans="1:16" s="8" customFormat="1" ht="13.5" hidden="1" customHeight="1">
      <c r="A77" s="228"/>
      <c r="B77" s="336"/>
      <c r="C77" s="297"/>
      <c r="D77" s="337"/>
      <c r="E77" s="339"/>
      <c r="F77" s="340"/>
      <c r="G77" s="297"/>
      <c r="H77" s="297"/>
      <c r="I77" s="297"/>
      <c r="J77" s="297"/>
      <c r="K77" s="297"/>
      <c r="L77" s="279"/>
      <c r="M77" s="279"/>
      <c r="N77" s="279"/>
      <c r="O77" s="281"/>
      <c r="P77" s="283"/>
    </row>
    <row r="78" spans="1:16" s="8" customFormat="1" ht="5.25" customHeight="1">
      <c r="A78" s="228"/>
      <c r="B78" s="336"/>
      <c r="C78" s="297"/>
      <c r="D78" s="337"/>
      <c r="E78" s="341"/>
      <c r="F78" s="340"/>
      <c r="G78" s="297"/>
      <c r="H78" s="297"/>
      <c r="I78" s="297"/>
      <c r="J78" s="297"/>
      <c r="K78" s="297"/>
      <c r="L78" s="279"/>
      <c r="M78" s="279"/>
      <c r="N78" s="279"/>
      <c r="O78" s="281"/>
      <c r="P78" s="283"/>
    </row>
    <row r="79" spans="1:16" s="8" customFormat="1" ht="120" customHeight="1">
      <c r="A79" s="228"/>
      <c r="B79" s="336"/>
      <c r="C79" s="297"/>
      <c r="D79" s="337"/>
      <c r="E79" s="134" t="s">
        <v>979</v>
      </c>
      <c r="F79" s="138" t="s">
        <v>39</v>
      </c>
      <c r="G79" s="133" t="s">
        <v>980</v>
      </c>
      <c r="H79" s="133" t="s">
        <v>981</v>
      </c>
      <c r="I79" s="133" t="s">
        <v>982</v>
      </c>
      <c r="J79" s="133" t="s">
        <v>983</v>
      </c>
      <c r="K79" s="133" t="s">
        <v>984</v>
      </c>
      <c r="L79" s="279"/>
      <c r="M79" s="279"/>
      <c r="N79" s="279"/>
      <c r="O79" s="281"/>
      <c r="P79" s="283"/>
    </row>
    <row r="80" spans="1:16" s="8" customFormat="1" ht="12.75" customHeight="1">
      <c r="A80" s="228" t="s">
        <v>32</v>
      </c>
      <c r="B80" s="297" t="s">
        <v>59</v>
      </c>
      <c r="C80" s="297" t="s">
        <v>60</v>
      </c>
      <c r="D80" s="298">
        <v>3.2500000000000001E-2</v>
      </c>
      <c r="E80" s="108"/>
      <c r="F80" s="124"/>
      <c r="G80" s="126"/>
      <c r="H80" s="126"/>
      <c r="I80" s="126"/>
      <c r="J80" s="126"/>
      <c r="K80" s="126"/>
      <c r="L80" s="279">
        <f>Encoding!E17</f>
        <v>0</v>
      </c>
      <c r="M80" s="279">
        <f>Encoding!F17</f>
        <v>0</v>
      </c>
      <c r="N80" s="279">
        <f>Encoding!G17</f>
        <v>0</v>
      </c>
      <c r="O80" s="281">
        <f>(L80+M80+N80)/3</f>
        <v>0</v>
      </c>
      <c r="P80" s="283">
        <f>O80*0.05</f>
        <v>0</v>
      </c>
    </row>
    <row r="81" spans="1:16" s="8" customFormat="1" ht="132" customHeight="1">
      <c r="A81" s="228"/>
      <c r="B81" s="297"/>
      <c r="C81" s="297"/>
      <c r="D81" s="298"/>
      <c r="E81" s="139" t="s">
        <v>985</v>
      </c>
      <c r="F81" s="140" t="s">
        <v>34</v>
      </c>
      <c r="G81" s="105" t="s">
        <v>974</v>
      </c>
      <c r="H81" s="105" t="s">
        <v>986</v>
      </c>
      <c r="I81" s="105" t="s">
        <v>987</v>
      </c>
      <c r="J81" s="105" t="s">
        <v>988</v>
      </c>
      <c r="K81" s="105" t="s">
        <v>978</v>
      </c>
      <c r="L81" s="279"/>
      <c r="M81" s="279"/>
      <c r="N81" s="279"/>
      <c r="O81" s="281"/>
      <c r="P81" s="283"/>
    </row>
    <row r="82" spans="1:16" s="8" customFormat="1" ht="81.75" customHeight="1">
      <c r="A82" s="228"/>
      <c r="B82" s="297"/>
      <c r="C82" s="297"/>
      <c r="D82" s="298"/>
      <c r="E82" s="139"/>
      <c r="F82" s="140" t="s">
        <v>37</v>
      </c>
      <c r="G82" s="105" t="s">
        <v>1078</v>
      </c>
      <c r="H82" s="105" t="s">
        <v>1079</v>
      </c>
      <c r="I82" s="105" t="s">
        <v>1080</v>
      </c>
      <c r="J82" s="105" t="s">
        <v>1081</v>
      </c>
      <c r="K82" s="105" t="s">
        <v>1082</v>
      </c>
      <c r="L82" s="279"/>
      <c r="M82" s="279"/>
      <c r="N82" s="279"/>
      <c r="O82" s="281"/>
      <c r="P82" s="283"/>
    </row>
    <row r="83" spans="1:16" s="8" customFormat="1" ht="15" customHeight="1">
      <c r="A83" s="228"/>
      <c r="B83" s="297"/>
      <c r="C83" s="297"/>
      <c r="D83" s="298"/>
      <c r="E83" s="329" t="s">
        <v>989</v>
      </c>
      <c r="F83" s="244" t="s">
        <v>39</v>
      </c>
      <c r="G83" s="332" t="s">
        <v>990</v>
      </c>
      <c r="H83" s="332" t="s">
        <v>991</v>
      </c>
      <c r="I83" s="332" t="s">
        <v>992</v>
      </c>
      <c r="J83" s="332" t="s">
        <v>993</v>
      </c>
      <c r="K83" s="332" t="s">
        <v>994</v>
      </c>
      <c r="L83" s="279"/>
      <c r="M83" s="279"/>
      <c r="N83" s="279"/>
      <c r="O83" s="281"/>
      <c r="P83" s="283"/>
    </row>
    <row r="84" spans="1:16" s="8" customFormat="1" ht="15" customHeight="1">
      <c r="A84" s="228"/>
      <c r="B84" s="297"/>
      <c r="C84" s="297"/>
      <c r="D84" s="298"/>
      <c r="E84" s="330" t="s">
        <v>989</v>
      </c>
      <c r="F84" s="245" t="s">
        <v>39</v>
      </c>
      <c r="G84" s="333" t="s">
        <v>990</v>
      </c>
      <c r="H84" s="333" t="s">
        <v>991</v>
      </c>
      <c r="I84" s="333" t="s">
        <v>992</v>
      </c>
      <c r="J84" s="333" t="s">
        <v>993</v>
      </c>
      <c r="K84" s="333" t="s">
        <v>994</v>
      </c>
      <c r="L84" s="279"/>
      <c r="M84" s="279"/>
      <c r="N84" s="279"/>
      <c r="O84" s="281"/>
      <c r="P84" s="283"/>
    </row>
    <row r="85" spans="1:16" s="8" customFormat="1" ht="15" customHeight="1">
      <c r="A85" s="228"/>
      <c r="B85" s="297"/>
      <c r="C85" s="297"/>
      <c r="D85" s="298"/>
      <c r="E85" s="330" t="s">
        <v>989</v>
      </c>
      <c r="F85" s="245" t="s">
        <v>39</v>
      </c>
      <c r="G85" s="333" t="s">
        <v>990</v>
      </c>
      <c r="H85" s="333" t="s">
        <v>991</v>
      </c>
      <c r="I85" s="333" t="s">
        <v>992</v>
      </c>
      <c r="J85" s="333" t="s">
        <v>993</v>
      </c>
      <c r="K85" s="333" t="s">
        <v>994</v>
      </c>
      <c r="L85" s="279"/>
      <c r="M85" s="279"/>
      <c r="N85" s="279"/>
      <c r="O85" s="281"/>
      <c r="P85" s="283"/>
    </row>
    <row r="86" spans="1:16" s="8" customFormat="1" ht="15" customHeight="1">
      <c r="A86" s="228"/>
      <c r="B86" s="297"/>
      <c r="C86" s="297"/>
      <c r="D86" s="298"/>
      <c r="E86" s="330" t="s">
        <v>989</v>
      </c>
      <c r="F86" s="245" t="s">
        <v>39</v>
      </c>
      <c r="G86" s="333" t="s">
        <v>990</v>
      </c>
      <c r="H86" s="333" t="s">
        <v>991</v>
      </c>
      <c r="I86" s="333" t="s">
        <v>992</v>
      </c>
      <c r="J86" s="333" t="s">
        <v>993</v>
      </c>
      <c r="K86" s="333" t="s">
        <v>994</v>
      </c>
      <c r="L86" s="279"/>
      <c r="M86" s="279"/>
      <c r="N86" s="279"/>
      <c r="O86" s="281"/>
      <c r="P86" s="283"/>
    </row>
    <row r="87" spans="1:16" s="8" customFormat="1" ht="15" customHeight="1">
      <c r="A87" s="228"/>
      <c r="B87" s="297"/>
      <c r="C87" s="297"/>
      <c r="D87" s="298"/>
      <c r="E87" s="330" t="s">
        <v>989</v>
      </c>
      <c r="F87" s="245" t="s">
        <v>39</v>
      </c>
      <c r="G87" s="333" t="s">
        <v>990</v>
      </c>
      <c r="H87" s="333" t="s">
        <v>991</v>
      </c>
      <c r="I87" s="333" t="s">
        <v>992</v>
      </c>
      <c r="J87" s="333" t="s">
        <v>993</v>
      </c>
      <c r="K87" s="333" t="s">
        <v>994</v>
      </c>
      <c r="L87" s="279"/>
      <c r="M87" s="279"/>
      <c r="N87" s="279"/>
      <c r="O87" s="281"/>
      <c r="P87" s="283"/>
    </row>
    <row r="88" spans="1:16" s="8" customFormat="1" ht="16.149999999999999" customHeight="1">
      <c r="A88" s="228"/>
      <c r="B88" s="297"/>
      <c r="C88" s="297"/>
      <c r="D88" s="298"/>
      <c r="E88" s="330" t="s">
        <v>989</v>
      </c>
      <c r="F88" s="245" t="s">
        <v>39</v>
      </c>
      <c r="G88" s="333" t="s">
        <v>990</v>
      </c>
      <c r="H88" s="333" t="s">
        <v>991</v>
      </c>
      <c r="I88" s="333" t="s">
        <v>992</v>
      </c>
      <c r="J88" s="333" t="s">
        <v>993</v>
      </c>
      <c r="K88" s="333" t="s">
        <v>994</v>
      </c>
      <c r="L88" s="279"/>
      <c r="M88" s="279"/>
      <c r="N88" s="279"/>
      <c r="O88" s="281"/>
      <c r="P88" s="283"/>
    </row>
    <row r="89" spans="1:16" s="8" customFormat="1" ht="1.5" customHeight="1">
      <c r="A89" s="228"/>
      <c r="B89" s="297"/>
      <c r="C89" s="297"/>
      <c r="D89" s="298"/>
      <c r="E89" s="330" t="s">
        <v>989</v>
      </c>
      <c r="F89" s="245" t="s">
        <v>39</v>
      </c>
      <c r="G89" s="333" t="s">
        <v>990</v>
      </c>
      <c r="H89" s="333" t="s">
        <v>991</v>
      </c>
      <c r="I89" s="333" t="s">
        <v>992</v>
      </c>
      <c r="J89" s="333" t="s">
        <v>993</v>
      </c>
      <c r="K89" s="333" t="s">
        <v>994</v>
      </c>
      <c r="L89" s="279"/>
      <c r="M89" s="279"/>
      <c r="N89" s="279"/>
      <c r="O89" s="281"/>
      <c r="P89" s="283"/>
    </row>
    <row r="90" spans="1:16" s="8" customFormat="1" ht="15" hidden="1" customHeight="1">
      <c r="A90" s="228"/>
      <c r="B90" s="297"/>
      <c r="C90" s="297"/>
      <c r="D90" s="298"/>
      <c r="E90" s="331" t="s">
        <v>989</v>
      </c>
      <c r="F90" s="246" t="s">
        <v>39</v>
      </c>
      <c r="G90" s="334" t="s">
        <v>990</v>
      </c>
      <c r="H90" s="334" t="s">
        <v>991</v>
      </c>
      <c r="I90" s="334" t="s">
        <v>992</v>
      </c>
      <c r="J90" s="334" t="s">
        <v>993</v>
      </c>
      <c r="K90" s="334" t="s">
        <v>994</v>
      </c>
      <c r="L90" s="279"/>
      <c r="M90" s="279"/>
      <c r="N90" s="279"/>
      <c r="O90" s="281"/>
      <c r="P90" s="283"/>
    </row>
    <row r="91" spans="1:16" s="8" customFormat="1" ht="15" customHeight="1">
      <c r="A91" s="228" t="s">
        <v>32</v>
      </c>
      <c r="B91" s="297" t="s">
        <v>59</v>
      </c>
      <c r="C91" s="297" t="s">
        <v>61</v>
      </c>
      <c r="D91" s="298">
        <v>2.2499999999999999E-2</v>
      </c>
      <c r="E91" s="299" t="s">
        <v>995</v>
      </c>
      <c r="F91" s="227" t="s">
        <v>34</v>
      </c>
      <c r="G91" s="228" t="s">
        <v>996</v>
      </c>
      <c r="H91" s="228" t="s">
        <v>62</v>
      </c>
      <c r="I91" s="228" t="s">
        <v>63</v>
      </c>
      <c r="J91" s="228" t="s">
        <v>64</v>
      </c>
      <c r="K91" s="228" t="s">
        <v>65</v>
      </c>
      <c r="L91" s="279">
        <f>Encoding!E18</f>
        <v>0</v>
      </c>
      <c r="M91" s="279">
        <f>Encoding!F18</f>
        <v>0</v>
      </c>
      <c r="N91" s="279">
        <f>Encoding!G18</f>
        <v>0</v>
      </c>
      <c r="O91" s="281">
        <f>(L91+M91+N91)/3</f>
        <v>0</v>
      </c>
      <c r="P91" s="283">
        <f>O91*0.05</f>
        <v>0</v>
      </c>
    </row>
    <row r="92" spans="1:16" s="8" customFormat="1" ht="15" customHeight="1">
      <c r="A92" s="228"/>
      <c r="B92" s="297"/>
      <c r="C92" s="297"/>
      <c r="D92" s="298"/>
      <c r="E92" s="299"/>
      <c r="F92" s="227"/>
      <c r="G92" s="228"/>
      <c r="H92" s="228"/>
      <c r="I92" s="228"/>
      <c r="J92" s="228"/>
      <c r="K92" s="228"/>
      <c r="L92" s="279"/>
      <c r="M92" s="279"/>
      <c r="N92" s="279"/>
      <c r="O92" s="281"/>
      <c r="P92" s="283"/>
    </row>
    <row r="93" spans="1:16" s="8" customFormat="1" ht="15" customHeight="1">
      <c r="A93" s="228"/>
      <c r="B93" s="297"/>
      <c r="C93" s="297"/>
      <c r="D93" s="298"/>
      <c r="E93" s="299"/>
      <c r="F93" s="227"/>
      <c r="G93" s="228"/>
      <c r="H93" s="228"/>
      <c r="I93" s="228"/>
      <c r="J93" s="228"/>
      <c r="K93" s="228"/>
      <c r="L93" s="279"/>
      <c r="M93" s="279"/>
      <c r="N93" s="279"/>
      <c r="O93" s="281"/>
      <c r="P93" s="283"/>
    </row>
    <row r="94" spans="1:16" s="8" customFormat="1" ht="15" customHeight="1">
      <c r="A94" s="228"/>
      <c r="B94" s="297"/>
      <c r="C94" s="297"/>
      <c r="D94" s="298"/>
      <c r="E94" s="299"/>
      <c r="F94" s="227"/>
      <c r="G94" s="228"/>
      <c r="H94" s="228"/>
      <c r="I94" s="228"/>
      <c r="J94" s="228"/>
      <c r="K94" s="228"/>
      <c r="L94" s="279"/>
      <c r="M94" s="279"/>
      <c r="N94" s="279"/>
      <c r="O94" s="281"/>
      <c r="P94" s="283"/>
    </row>
    <row r="95" spans="1:16" s="8" customFormat="1" ht="30.75" customHeight="1">
      <c r="A95" s="228"/>
      <c r="B95" s="297"/>
      <c r="C95" s="297"/>
      <c r="D95" s="298"/>
      <c r="E95" s="299"/>
      <c r="F95" s="227"/>
      <c r="G95" s="228"/>
      <c r="H95" s="228"/>
      <c r="I95" s="228"/>
      <c r="J95" s="228"/>
      <c r="K95" s="228"/>
      <c r="L95" s="279"/>
      <c r="M95" s="279"/>
      <c r="N95" s="279"/>
      <c r="O95" s="281"/>
      <c r="P95" s="283"/>
    </row>
    <row r="96" spans="1:16" s="8" customFormat="1" ht="15" customHeight="1">
      <c r="A96" s="228"/>
      <c r="B96" s="297"/>
      <c r="C96" s="297"/>
      <c r="D96" s="298"/>
      <c r="E96" s="299"/>
      <c r="F96" s="227"/>
      <c r="G96" s="228"/>
      <c r="H96" s="228"/>
      <c r="I96" s="228"/>
      <c r="J96" s="228"/>
      <c r="K96" s="228"/>
      <c r="L96" s="279"/>
      <c r="M96" s="279"/>
      <c r="N96" s="279"/>
      <c r="O96" s="281"/>
      <c r="P96" s="283"/>
    </row>
    <row r="97" spans="1:17" s="8" customFormat="1" ht="15" customHeight="1">
      <c r="A97" s="228"/>
      <c r="B97" s="297"/>
      <c r="C97" s="297"/>
      <c r="D97" s="298"/>
      <c r="E97" s="299"/>
      <c r="F97" s="227"/>
      <c r="G97" s="228"/>
      <c r="H97" s="228"/>
      <c r="I97" s="228"/>
      <c r="J97" s="228"/>
      <c r="K97" s="228"/>
      <c r="L97" s="279"/>
      <c r="M97" s="279"/>
      <c r="N97" s="279"/>
      <c r="O97" s="281"/>
      <c r="P97" s="283"/>
    </row>
    <row r="98" spans="1:17" s="8" customFormat="1" ht="244.15" customHeight="1">
      <c r="A98" s="228"/>
      <c r="B98" s="297"/>
      <c r="C98" s="297"/>
      <c r="D98" s="298"/>
      <c r="E98" s="299"/>
      <c r="F98" s="227"/>
      <c r="G98" s="228"/>
      <c r="H98" s="228"/>
      <c r="I98" s="228"/>
      <c r="J98" s="228"/>
      <c r="K98" s="228"/>
      <c r="L98" s="279"/>
      <c r="M98" s="279"/>
      <c r="N98" s="279"/>
      <c r="O98" s="281"/>
      <c r="P98" s="283"/>
    </row>
    <row r="99" spans="1:17" s="8" customFormat="1" ht="12.75" customHeight="1">
      <c r="A99" s="228"/>
      <c r="B99" s="297"/>
      <c r="C99" s="297"/>
      <c r="D99" s="298"/>
      <c r="E99" s="299" t="s">
        <v>1071</v>
      </c>
      <c r="F99" s="227" t="s">
        <v>37</v>
      </c>
      <c r="G99" s="228" t="s">
        <v>66</v>
      </c>
      <c r="H99" s="228" t="s">
        <v>67</v>
      </c>
      <c r="I99" s="228" t="s">
        <v>68</v>
      </c>
      <c r="J99" s="228" t="s">
        <v>69</v>
      </c>
      <c r="K99" s="228" t="s">
        <v>70</v>
      </c>
      <c r="L99" s="279"/>
      <c r="M99" s="279"/>
      <c r="N99" s="279"/>
      <c r="O99" s="281"/>
      <c r="P99" s="283"/>
    </row>
    <row r="100" spans="1:17" s="8" customFormat="1" ht="15" customHeight="1">
      <c r="A100" s="228"/>
      <c r="B100" s="297"/>
      <c r="C100" s="297"/>
      <c r="D100" s="298"/>
      <c r="E100" s="299"/>
      <c r="F100" s="227"/>
      <c r="G100" s="228"/>
      <c r="H100" s="228"/>
      <c r="I100" s="228"/>
      <c r="J100" s="228"/>
      <c r="K100" s="228"/>
      <c r="L100" s="279"/>
      <c r="M100" s="279"/>
      <c r="N100" s="279"/>
      <c r="O100" s="281"/>
      <c r="P100" s="283"/>
    </row>
    <row r="101" spans="1:17" s="8" customFormat="1" ht="15" customHeight="1">
      <c r="A101" s="228"/>
      <c r="B101" s="297"/>
      <c r="C101" s="297"/>
      <c r="D101" s="298"/>
      <c r="E101" s="299"/>
      <c r="F101" s="227"/>
      <c r="G101" s="228"/>
      <c r="H101" s="228"/>
      <c r="I101" s="228"/>
      <c r="J101" s="228"/>
      <c r="K101" s="228"/>
      <c r="L101" s="279"/>
      <c r="M101" s="279"/>
      <c r="N101" s="279"/>
      <c r="O101" s="281"/>
      <c r="P101" s="283"/>
    </row>
    <row r="102" spans="1:17" s="8" customFormat="1" ht="15" customHeight="1">
      <c r="A102" s="228"/>
      <c r="B102" s="297"/>
      <c r="C102" s="297"/>
      <c r="D102" s="298"/>
      <c r="E102" s="299"/>
      <c r="F102" s="227"/>
      <c r="G102" s="228"/>
      <c r="H102" s="228"/>
      <c r="I102" s="228"/>
      <c r="J102" s="228"/>
      <c r="K102" s="228"/>
      <c r="L102" s="279"/>
      <c r="M102" s="279"/>
      <c r="N102" s="279"/>
      <c r="O102" s="281"/>
      <c r="P102" s="283"/>
    </row>
    <row r="103" spans="1:17" s="8" customFormat="1" ht="15" customHeight="1">
      <c r="A103" s="228"/>
      <c r="B103" s="297"/>
      <c r="C103" s="297"/>
      <c r="D103" s="298"/>
      <c r="E103" s="299"/>
      <c r="F103" s="227"/>
      <c r="G103" s="228"/>
      <c r="H103" s="228"/>
      <c r="I103" s="228"/>
      <c r="J103" s="228"/>
      <c r="K103" s="228"/>
      <c r="L103" s="279"/>
      <c r="M103" s="279"/>
      <c r="N103" s="279"/>
      <c r="O103" s="281"/>
      <c r="P103" s="283"/>
    </row>
    <row r="104" spans="1:17" s="8" customFormat="1" ht="12.75" customHeight="1">
      <c r="A104" s="228"/>
      <c r="B104" s="297"/>
      <c r="C104" s="297"/>
      <c r="D104" s="298"/>
      <c r="E104" s="299"/>
      <c r="F104" s="227"/>
      <c r="G104" s="228"/>
      <c r="H104" s="228"/>
      <c r="I104" s="228"/>
      <c r="J104" s="228"/>
      <c r="K104" s="228"/>
      <c r="L104" s="279"/>
      <c r="M104" s="279"/>
      <c r="N104" s="279"/>
      <c r="O104" s="281"/>
      <c r="P104" s="283"/>
    </row>
    <row r="105" spans="1:17" s="8" customFormat="1" ht="3" hidden="1" customHeight="1" thickBot="1">
      <c r="A105" s="228"/>
      <c r="B105" s="297"/>
      <c r="C105" s="297"/>
      <c r="D105" s="298"/>
      <c r="E105" s="142"/>
      <c r="F105" s="227"/>
      <c r="G105" s="228"/>
      <c r="H105" s="228"/>
      <c r="I105" s="228"/>
      <c r="J105" s="228"/>
      <c r="K105" s="228"/>
      <c r="L105" s="279"/>
      <c r="M105" s="279"/>
      <c r="N105" s="279"/>
      <c r="O105" s="281"/>
      <c r="P105" s="283"/>
    </row>
    <row r="106" spans="1:17" s="8" customFormat="1" ht="4.5" hidden="1" customHeight="1">
      <c r="A106" s="228"/>
      <c r="B106" s="297"/>
      <c r="C106" s="297"/>
      <c r="D106" s="298"/>
      <c r="E106" s="142"/>
      <c r="F106" s="227"/>
      <c r="G106" s="228"/>
      <c r="H106" s="228"/>
      <c r="I106" s="228"/>
      <c r="J106" s="228"/>
      <c r="K106" s="228"/>
      <c r="L106" s="279"/>
      <c r="M106" s="279"/>
      <c r="N106" s="279"/>
      <c r="O106" s="281"/>
      <c r="P106" s="283"/>
    </row>
    <row r="107" spans="1:17" s="8" customFormat="1" ht="109.5" customHeight="1">
      <c r="A107" s="228"/>
      <c r="B107" s="297"/>
      <c r="C107" s="297"/>
      <c r="D107" s="298"/>
      <c r="E107" s="134" t="s">
        <v>71</v>
      </c>
      <c r="F107" s="106" t="s">
        <v>39</v>
      </c>
      <c r="G107" s="133" t="s">
        <v>72</v>
      </c>
      <c r="H107" s="133" t="s">
        <v>73</v>
      </c>
      <c r="I107" s="133" t="s">
        <v>74</v>
      </c>
      <c r="J107" s="133" t="s">
        <v>74</v>
      </c>
      <c r="K107" s="133" t="s">
        <v>75</v>
      </c>
      <c r="L107" s="279"/>
      <c r="M107" s="279"/>
      <c r="N107" s="279"/>
      <c r="O107" s="281"/>
      <c r="P107" s="283"/>
    </row>
    <row r="108" spans="1:17" s="8" customFormat="1" ht="12.75" customHeight="1">
      <c r="A108" s="324" t="s">
        <v>32</v>
      </c>
      <c r="B108" s="326" t="s">
        <v>76</v>
      </c>
      <c r="C108" s="326" t="s">
        <v>890</v>
      </c>
      <c r="D108" s="327">
        <v>0.25</v>
      </c>
      <c r="E108" s="320" t="s">
        <v>908</v>
      </c>
      <c r="F108" s="321" t="s">
        <v>34</v>
      </c>
      <c r="G108" s="322" t="s">
        <v>1088</v>
      </c>
      <c r="H108" s="322" t="s">
        <v>1089</v>
      </c>
      <c r="I108" s="322" t="s">
        <v>1090</v>
      </c>
      <c r="J108" s="322" t="s">
        <v>1091</v>
      </c>
      <c r="K108" s="322" t="s">
        <v>1092</v>
      </c>
      <c r="L108" s="323">
        <f>Encoding!E19</f>
        <v>0</v>
      </c>
      <c r="M108" s="323">
        <f>Encoding!F19</f>
        <v>0</v>
      </c>
      <c r="N108" s="323">
        <f>Encoding!G19</f>
        <v>0</v>
      </c>
      <c r="O108" s="328">
        <f>(L108+M108+N108)/3</f>
        <v>0</v>
      </c>
      <c r="P108" s="319">
        <f>O108*0.1</f>
        <v>0</v>
      </c>
      <c r="Q108" s="125"/>
    </row>
    <row r="109" spans="1:17" s="8" customFormat="1" ht="15" customHeight="1">
      <c r="A109" s="324"/>
      <c r="B109" s="326"/>
      <c r="C109" s="326"/>
      <c r="D109" s="327"/>
      <c r="E109" s="320"/>
      <c r="F109" s="321"/>
      <c r="G109" s="322"/>
      <c r="H109" s="322"/>
      <c r="I109" s="322"/>
      <c r="J109" s="322"/>
      <c r="K109" s="322"/>
      <c r="L109" s="323"/>
      <c r="M109" s="323"/>
      <c r="N109" s="323"/>
      <c r="O109" s="328"/>
      <c r="P109" s="319"/>
      <c r="Q109" s="125"/>
    </row>
    <row r="110" spans="1:17" s="8" customFormat="1" ht="15" customHeight="1">
      <c r="A110" s="324"/>
      <c r="B110" s="326"/>
      <c r="C110" s="326"/>
      <c r="D110" s="327"/>
      <c r="E110" s="320"/>
      <c r="F110" s="321"/>
      <c r="G110" s="322"/>
      <c r="H110" s="322"/>
      <c r="I110" s="322"/>
      <c r="J110" s="322"/>
      <c r="K110" s="322"/>
      <c r="L110" s="323"/>
      <c r="M110" s="323"/>
      <c r="N110" s="323"/>
      <c r="O110" s="328"/>
      <c r="P110" s="319"/>
      <c r="Q110" s="125"/>
    </row>
    <row r="111" spans="1:17" s="8" customFormat="1" ht="132.75" customHeight="1">
      <c r="A111" s="324"/>
      <c r="B111" s="326"/>
      <c r="C111" s="326"/>
      <c r="D111" s="327"/>
      <c r="E111" s="320"/>
      <c r="F111" s="321"/>
      <c r="G111" s="322"/>
      <c r="H111" s="322"/>
      <c r="I111" s="322"/>
      <c r="J111" s="322"/>
      <c r="K111" s="322"/>
      <c r="L111" s="323"/>
      <c r="M111" s="323"/>
      <c r="N111" s="323"/>
      <c r="O111" s="328"/>
      <c r="P111" s="319"/>
      <c r="Q111" s="125"/>
    </row>
    <row r="112" spans="1:17" s="8" customFormat="1" ht="12.75" hidden="1" customHeight="1">
      <c r="A112" s="324"/>
      <c r="B112" s="326"/>
      <c r="C112" s="326"/>
      <c r="D112" s="327"/>
      <c r="E112" s="320"/>
      <c r="F112" s="321"/>
      <c r="G112" s="322"/>
      <c r="H112" s="322"/>
      <c r="I112" s="322"/>
      <c r="J112" s="322"/>
      <c r="K112" s="322"/>
      <c r="L112" s="323"/>
      <c r="M112" s="323"/>
      <c r="N112" s="323"/>
      <c r="O112" s="328"/>
      <c r="P112" s="319"/>
      <c r="Q112" s="125"/>
    </row>
    <row r="113" spans="1:17" s="8" customFormat="1" ht="12.75" hidden="1" customHeight="1">
      <c r="A113" s="324"/>
      <c r="B113" s="326"/>
      <c r="C113" s="326"/>
      <c r="D113" s="327"/>
      <c r="E113" s="320"/>
      <c r="F113" s="321"/>
      <c r="G113" s="322"/>
      <c r="H113" s="322"/>
      <c r="I113" s="322"/>
      <c r="J113" s="322"/>
      <c r="K113" s="322"/>
      <c r="L113" s="323"/>
      <c r="M113" s="323"/>
      <c r="N113" s="323"/>
      <c r="O113" s="328"/>
      <c r="P113" s="319"/>
      <c r="Q113" s="125"/>
    </row>
    <row r="114" spans="1:17" s="8" customFormat="1" ht="12.75" hidden="1" customHeight="1">
      <c r="A114" s="324"/>
      <c r="B114" s="326"/>
      <c r="C114" s="326"/>
      <c r="D114" s="327"/>
      <c r="E114" s="320"/>
      <c r="F114" s="321"/>
      <c r="G114" s="322"/>
      <c r="H114" s="322"/>
      <c r="I114" s="322"/>
      <c r="J114" s="322"/>
      <c r="K114" s="322"/>
      <c r="L114" s="323"/>
      <c r="M114" s="323"/>
      <c r="N114" s="323"/>
      <c r="O114" s="328"/>
      <c r="P114" s="319"/>
      <c r="Q114" s="125"/>
    </row>
    <row r="115" spans="1:17" s="8" customFormat="1" ht="4.5" customHeight="1">
      <c r="A115" s="324"/>
      <c r="B115" s="326"/>
      <c r="C115" s="326"/>
      <c r="D115" s="327"/>
      <c r="E115" s="320"/>
      <c r="F115" s="321"/>
      <c r="G115" s="322"/>
      <c r="H115" s="322"/>
      <c r="I115" s="322"/>
      <c r="J115" s="322"/>
      <c r="K115" s="322"/>
      <c r="L115" s="323"/>
      <c r="M115" s="323"/>
      <c r="N115" s="323"/>
      <c r="O115" s="328"/>
      <c r="P115" s="319"/>
      <c r="Q115" s="125"/>
    </row>
    <row r="116" spans="1:17" s="8" customFormat="1" ht="12.75" customHeight="1">
      <c r="A116" s="324"/>
      <c r="B116" s="326"/>
      <c r="C116" s="326"/>
      <c r="D116" s="327"/>
      <c r="E116" s="320" t="s">
        <v>898</v>
      </c>
      <c r="F116" s="321" t="s">
        <v>37</v>
      </c>
      <c r="G116" s="322" t="s">
        <v>899</v>
      </c>
      <c r="H116" s="322" t="s">
        <v>891</v>
      </c>
      <c r="I116" s="322" t="s">
        <v>900</v>
      </c>
      <c r="J116" s="322" t="s">
        <v>901</v>
      </c>
      <c r="K116" s="322" t="s">
        <v>902</v>
      </c>
      <c r="L116" s="323"/>
      <c r="M116" s="323"/>
      <c r="N116" s="323"/>
      <c r="O116" s="328"/>
      <c r="P116" s="319"/>
      <c r="Q116" s="125"/>
    </row>
    <row r="117" spans="1:17" s="8" customFormat="1" ht="15" customHeight="1">
      <c r="A117" s="324"/>
      <c r="B117" s="326"/>
      <c r="C117" s="326"/>
      <c r="D117" s="327"/>
      <c r="E117" s="320"/>
      <c r="F117" s="321"/>
      <c r="G117" s="322"/>
      <c r="H117" s="322"/>
      <c r="I117" s="322"/>
      <c r="J117" s="322"/>
      <c r="K117" s="322"/>
      <c r="L117" s="323"/>
      <c r="M117" s="323"/>
      <c r="N117" s="323"/>
      <c r="O117" s="328"/>
      <c r="P117" s="319"/>
      <c r="Q117" s="125"/>
    </row>
    <row r="118" spans="1:17" s="8" customFormat="1" ht="15" customHeight="1">
      <c r="A118" s="324"/>
      <c r="B118" s="326"/>
      <c r="C118" s="326"/>
      <c r="D118" s="327"/>
      <c r="E118" s="320"/>
      <c r="F118" s="321"/>
      <c r="G118" s="322"/>
      <c r="H118" s="322"/>
      <c r="I118" s="322"/>
      <c r="J118" s="322"/>
      <c r="K118" s="322"/>
      <c r="L118" s="323"/>
      <c r="M118" s="323"/>
      <c r="N118" s="323"/>
      <c r="O118" s="328"/>
      <c r="P118" s="319"/>
      <c r="Q118" s="125"/>
    </row>
    <row r="119" spans="1:17" s="8" customFormat="1" ht="33" customHeight="1">
      <c r="A119" s="324"/>
      <c r="B119" s="326"/>
      <c r="C119" s="326"/>
      <c r="D119" s="327"/>
      <c r="E119" s="320"/>
      <c r="F119" s="321"/>
      <c r="G119" s="322"/>
      <c r="H119" s="322"/>
      <c r="I119" s="322"/>
      <c r="J119" s="322"/>
      <c r="K119" s="322"/>
      <c r="L119" s="323"/>
      <c r="M119" s="323"/>
      <c r="N119" s="323"/>
      <c r="O119" s="328"/>
      <c r="P119" s="319"/>
      <c r="Q119" s="125"/>
    </row>
    <row r="120" spans="1:17" s="8" customFormat="1" ht="23.1" customHeight="1">
      <c r="A120" s="324"/>
      <c r="B120" s="326"/>
      <c r="C120" s="326"/>
      <c r="D120" s="327"/>
      <c r="E120" s="320"/>
      <c r="F120" s="321"/>
      <c r="G120" s="322"/>
      <c r="H120" s="322"/>
      <c r="I120" s="322"/>
      <c r="J120" s="322"/>
      <c r="K120" s="322"/>
      <c r="L120" s="323"/>
      <c r="M120" s="323"/>
      <c r="N120" s="323"/>
      <c r="O120" s="328"/>
      <c r="P120" s="319"/>
      <c r="Q120" s="125"/>
    </row>
    <row r="121" spans="1:17" s="8" customFormat="1" ht="86.1" customHeight="1">
      <c r="A121" s="324"/>
      <c r="B121" s="326"/>
      <c r="C121" s="326"/>
      <c r="D121" s="327"/>
      <c r="E121" s="128" t="s">
        <v>77</v>
      </c>
      <c r="F121" s="129" t="s">
        <v>39</v>
      </c>
      <c r="G121" s="127" t="s">
        <v>903</v>
      </c>
      <c r="H121" s="127" t="s">
        <v>904</v>
      </c>
      <c r="I121" s="127" t="s">
        <v>905</v>
      </c>
      <c r="J121" s="127" t="s">
        <v>906</v>
      </c>
      <c r="K121" s="127" t="s">
        <v>907</v>
      </c>
      <c r="L121" s="323"/>
      <c r="M121" s="323"/>
      <c r="N121" s="323"/>
      <c r="O121" s="328"/>
      <c r="P121" s="319"/>
      <c r="Q121" s="125"/>
    </row>
    <row r="122" spans="1:17" s="8" customFormat="1" ht="12.75" customHeight="1">
      <c r="A122" s="324" t="s">
        <v>32</v>
      </c>
      <c r="B122" s="325" t="s">
        <v>76</v>
      </c>
      <c r="C122" s="326" t="s">
        <v>892</v>
      </c>
      <c r="D122" s="327">
        <v>0.2</v>
      </c>
      <c r="E122" s="320" t="s">
        <v>909</v>
      </c>
      <c r="F122" s="321" t="s">
        <v>34</v>
      </c>
      <c r="G122" s="322" t="s">
        <v>78</v>
      </c>
      <c r="H122" s="322" t="s">
        <v>79</v>
      </c>
      <c r="I122" s="322" t="s">
        <v>910</v>
      </c>
      <c r="J122" s="322" t="s">
        <v>80</v>
      </c>
      <c r="K122" s="322" t="s">
        <v>81</v>
      </c>
      <c r="L122" s="323">
        <f>Encoding!E20</f>
        <v>0</v>
      </c>
      <c r="M122" s="323">
        <f>Encoding!F20</f>
        <v>0</v>
      </c>
      <c r="N122" s="323">
        <f>Encoding!G20</f>
        <v>0</v>
      </c>
      <c r="O122" s="328">
        <f>(L122+M122+N122)/3</f>
        <v>0</v>
      </c>
      <c r="P122" s="319">
        <f>O122*0.07</f>
        <v>0</v>
      </c>
      <c r="Q122" s="125"/>
    </row>
    <row r="123" spans="1:17" s="8" customFormat="1" ht="15" customHeight="1">
      <c r="A123" s="324"/>
      <c r="B123" s="325"/>
      <c r="C123" s="326"/>
      <c r="D123" s="327"/>
      <c r="E123" s="320"/>
      <c r="F123" s="321"/>
      <c r="G123" s="322"/>
      <c r="H123" s="322"/>
      <c r="I123" s="322"/>
      <c r="J123" s="322"/>
      <c r="K123" s="322"/>
      <c r="L123" s="323"/>
      <c r="M123" s="323"/>
      <c r="N123" s="323"/>
      <c r="O123" s="328"/>
      <c r="P123" s="319"/>
      <c r="Q123" s="125"/>
    </row>
    <row r="124" spans="1:17" s="8" customFormat="1" ht="15" customHeight="1">
      <c r="A124" s="324"/>
      <c r="B124" s="325"/>
      <c r="C124" s="326"/>
      <c r="D124" s="327"/>
      <c r="E124" s="320"/>
      <c r="F124" s="321"/>
      <c r="G124" s="322"/>
      <c r="H124" s="322"/>
      <c r="I124" s="322"/>
      <c r="J124" s="322"/>
      <c r="K124" s="322"/>
      <c r="L124" s="323"/>
      <c r="M124" s="323"/>
      <c r="N124" s="323"/>
      <c r="O124" s="328"/>
      <c r="P124" s="319"/>
      <c r="Q124" s="125"/>
    </row>
    <row r="125" spans="1:17" s="8" customFormat="1" ht="15" customHeight="1">
      <c r="A125" s="324"/>
      <c r="B125" s="325"/>
      <c r="C125" s="326"/>
      <c r="D125" s="327"/>
      <c r="E125" s="320"/>
      <c r="F125" s="321"/>
      <c r="G125" s="322"/>
      <c r="H125" s="322"/>
      <c r="I125" s="322"/>
      <c r="J125" s="322"/>
      <c r="K125" s="322"/>
      <c r="L125" s="323"/>
      <c r="M125" s="323"/>
      <c r="N125" s="323"/>
      <c r="O125" s="328"/>
      <c r="P125" s="319"/>
      <c r="Q125" s="125"/>
    </row>
    <row r="126" spans="1:17" s="8" customFormat="1" ht="10.15" customHeight="1">
      <c r="A126" s="324"/>
      <c r="B126" s="325"/>
      <c r="C126" s="326"/>
      <c r="D126" s="327"/>
      <c r="E126" s="320"/>
      <c r="F126" s="321"/>
      <c r="G126" s="322"/>
      <c r="H126" s="322"/>
      <c r="I126" s="322"/>
      <c r="J126" s="322"/>
      <c r="K126" s="322"/>
      <c r="L126" s="323"/>
      <c r="M126" s="323"/>
      <c r="N126" s="323"/>
      <c r="O126" s="328"/>
      <c r="P126" s="319"/>
      <c r="Q126" s="125"/>
    </row>
    <row r="127" spans="1:17" s="8" customFormat="1" ht="15" hidden="1" customHeight="1">
      <c r="A127" s="324"/>
      <c r="B127" s="325"/>
      <c r="C127" s="326"/>
      <c r="D127" s="327"/>
      <c r="E127" s="320"/>
      <c r="F127" s="321"/>
      <c r="G127" s="322"/>
      <c r="H127" s="322"/>
      <c r="I127" s="322"/>
      <c r="J127" s="322"/>
      <c r="K127" s="322"/>
      <c r="L127" s="323"/>
      <c r="M127" s="323"/>
      <c r="N127" s="323"/>
      <c r="O127" s="328"/>
      <c r="P127" s="319"/>
      <c r="Q127" s="125"/>
    </row>
    <row r="128" spans="1:17" s="8" customFormat="1" ht="15" hidden="1" customHeight="1">
      <c r="A128" s="324"/>
      <c r="B128" s="325"/>
      <c r="C128" s="326"/>
      <c r="D128" s="327"/>
      <c r="E128" s="320"/>
      <c r="F128" s="321"/>
      <c r="G128" s="322"/>
      <c r="H128" s="322"/>
      <c r="I128" s="322"/>
      <c r="J128" s="322"/>
      <c r="K128" s="322"/>
      <c r="L128" s="323"/>
      <c r="M128" s="323"/>
      <c r="N128" s="323"/>
      <c r="O128" s="328"/>
      <c r="P128" s="319"/>
      <c r="Q128" s="125"/>
    </row>
    <row r="129" spans="1:17" s="8" customFormat="1" ht="45.6" customHeight="1">
      <c r="A129" s="324"/>
      <c r="B129" s="325"/>
      <c r="C129" s="326"/>
      <c r="D129" s="327"/>
      <c r="E129" s="320"/>
      <c r="F129" s="321"/>
      <c r="G129" s="322"/>
      <c r="H129" s="322"/>
      <c r="I129" s="322"/>
      <c r="J129" s="322"/>
      <c r="K129" s="322"/>
      <c r="L129" s="323"/>
      <c r="M129" s="323"/>
      <c r="N129" s="323"/>
      <c r="O129" s="328"/>
      <c r="P129" s="319"/>
      <c r="Q129" s="125"/>
    </row>
    <row r="130" spans="1:17" s="8" customFormat="1" ht="12.75" customHeight="1">
      <c r="A130" s="324"/>
      <c r="B130" s="325"/>
      <c r="C130" s="326"/>
      <c r="D130" s="327"/>
      <c r="E130" s="320"/>
      <c r="F130" s="321" t="s">
        <v>37</v>
      </c>
      <c r="G130" s="322" t="s">
        <v>911</v>
      </c>
      <c r="H130" s="322" t="s">
        <v>912</v>
      </c>
      <c r="I130" s="322" t="s">
        <v>913</v>
      </c>
      <c r="J130" s="322" t="s">
        <v>914</v>
      </c>
      <c r="K130" s="322" t="s">
        <v>915</v>
      </c>
      <c r="L130" s="323"/>
      <c r="M130" s="323"/>
      <c r="N130" s="323"/>
      <c r="O130" s="328"/>
      <c r="P130" s="319"/>
      <c r="Q130" s="125"/>
    </row>
    <row r="131" spans="1:17" s="8" customFormat="1" ht="15" customHeight="1">
      <c r="A131" s="324"/>
      <c r="B131" s="325"/>
      <c r="C131" s="326"/>
      <c r="D131" s="327"/>
      <c r="E131" s="320"/>
      <c r="F131" s="321"/>
      <c r="G131" s="322"/>
      <c r="H131" s="322"/>
      <c r="I131" s="322"/>
      <c r="J131" s="322"/>
      <c r="K131" s="322"/>
      <c r="L131" s="323"/>
      <c r="M131" s="323"/>
      <c r="N131" s="323"/>
      <c r="O131" s="328"/>
      <c r="P131" s="319"/>
      <c r="Q131" s="125"/>
    </row>
    <row r="132" spans="1:17" s="8" customFormat="1" ht="15" customHeight="1">
      <c r="A132" s="324"/>
      <c r="B132" s="325"/>
      <c r="C132" s="326"/>
      <c r="D132" s="327"/>
      <c r="E132" s="320"/>
      <c r="F132" s="321"/>
      <c r="G132" s="322"/>
      <c r="H132" s="322"/>
      <c r="I132" s="322"/>
      <c r="J132" s="322"/>
      <c r="K132" s="322"/>
      <c r="L132" s="323"/>
      <c r="M132" s="323"/>
      <c r="N132" s="323"/>
      <c r="O132" s="328"/>
      <c r="P132" s="319"/>
      <c r="Q132" s="125"/>
    </row>
    <row r="133" spans="1:17" s="8" customFormat="1" ht="15" customHeight="1">
      <c r="A133" s="324"/>
      <c r="B133" s="325"/>
      <c r="C133" s="326"/>
      <c r="D133" s="327"/>
      <c r="E133" s="320"/>
      <c r="F133" s="321"/>
      <c r="G133" s="322"/>
      <c r="H133" s="322"/>
      <c r="I133" s="322"/>
      <c r="J133" s="322"/>
      <c r="K133" s="322"/>
      <c r="L133" s="323"/>
      <c r="M133" s="323"/>
      <c r="N133" s="323"/>
      <c r="O133" s="328"/>
      <c r="P133" s="319"/>
      <c r="Q133" s="125"/>
    </row>
    <row r="134" spans="1:17" s="8" customFormat="1" ht="15" customHeight="1">
      <c r="A134" s="324"/>
      <c r="B134" s="325"/>
      <c r="C134" s="326"/>
      <c r="D134" s="327"/>
      <c r="E134" s="320"/>
      <c r="F134" s="321"/>
      <c r="G134" s="322"/>
      <c r="H134" s="322"/>
      <c r="I134" s="322"/>
      <c r="J134" s="322"/>
      <c r="K134" s="322"/>
      <c r="L134" s="323"/>
      <c r="M134" s="323"/>
      <c r="N134" s="323"/>
      <c r="O134" s="328"/>
      <c r="P134" s="319"/>
      <c r="Q134" s="125"/>
    </row>
    <row r="135" spans="1:17" s="8" customFormat="1" ht="15" customHeight="1">
      <c r="A135" s="324"/>
      <c r="B135" s="325"/>
      <c r="C135" s="326"/>
      <c r="D135" s="327"/>
      <c r="E135" s="320"/>
      <c r="F135" s="321"/>
      <c r="G135" s="322"/>
      <c r="H135" s="322"/>
      <c r="I135" s="322"/>
      <c r="J135" s="322"/>
      <c r="K135" s="322"/>
      <c r="L135" s="323"/>
      <c r="M135" s="323"/>
      <c r="N135" s="323"/>
      <c r="O135" s="328"/>
      <c r="P135" s="319"/>
      <c r="Q135" s="125"/>
    </row>
    <row r="136" spans="1:17" s="8" customFormat="1" ht="15" customHeight="1">
      <c r="A136" s="324"/>
      <c r="B136" s="325"/>
      <c r="C136" s="326"/>
      <c r="D136" s="327"/>
      <c r="E136" s="320"/>
      <c r="F136" s="321"/>
      <c r="G136" s="322"/>
      <c r="H136" s="322"/>
      <c r="I136" s="322"/>
      <c r="J136" s="322"/>
      <c r="K136" s="322"/>
      <c r="L136" s="323"/>
      <c r="M136" s="323"/>
      <c r="N136" s="323"/>
      <c r="O136" s="328"/>
      <c r="P136" s="319"/>
      <c r="Q136" s="125"/>
    </row>
    <row r="137" spans="1:17" s="8" customFormat="1" ht="37.15" customHeight="1">
      <c r="A137" s="324"/>
      <c r="B137" s="325"/>
      <c r="C137" s="326"/>
      <c r="D137" s="327"/>
      <c r="E137" s="320"/>
      <c r="F137" s="321"/>
      <c r="G137" s="322"/>
      <c r="H137" s="322"/>
      <c r="I137" s="322"/>
      <c r="J137" s="322"/>
      <c r="K137" s="322"/>
      <c r="L137" s="323"/>
      <c r="M137" s="323"/>
      <c r="N137" s="323"/>
      <c r="O137" s="328"/>
      <c r="P137" s="319"/>
      <c r="Q137" s="125"/>
    </row>
    <row r="138" spans="1:17" s="8" customFormat="1" ht="140.65" customHeight="1">
      <c r="A138" s="324"/>
      <c r="B138" s="325"/>
      <c r="C138" s="326"/>
      <c r="D138" s="327"/>
      <c r="E138" s="128" t="s">
        <v>82</v>
      </c>
      <c r="F138" s="129" t="s">
        <v>39</v>
      </c>
      <c r="G138" s="127" t="s">
        <v>83</v>
      </c>
      <c r="H138" s="127" t="s">
        <v>84</v>
      </c>
      <c r="I138" s="127" t="s">
        <v>85</v>
      </c>
      <c r="J138" s="127" t="s">
        <v>86</v>
      </c>
      <c r="K138" s="127" t="s">
        <v>87</v>
      </c>
      <c r="L138" s="323"/>
      <c r="M138" s="323"/>
      <c r="N138" s="323"/>
      <c r="O138" s="328"/>
      <c r="P138" s="319"/>
      <c r="Q138" s="125"/>
    </row>
    <row r="139" spans="1:17" s="8" customFormat="1" ht="15" customHeight="1">
      <c r="A139" s="324" t="s">
        <v>32</v>
      </c>
      <c r="B139" s="325" t="s">
        <v>76</v>
      </c>
      <c r="C139" s="326" t="s">
        <v>88</v>
      </c>
      <c r="D139" s="327">
        <v>0.15</v>
      </c>
      <c r="E139" s="320" t="s">
        <v>1072</v>
      </c>
      <c r="F139" s="321" t="s">
        <v>34</v>
      </c>
      <c r="G139" s="322" t="s">
        <v>894</v>
      </c>
      <c r="H139" s="322" t="s">
        <v>893</v>
      </c>
      <c r="I139" s="322" t="s">
        <v>895</v>
      </c>
      <c r="J139" s="322" t="s">
        <v>896</v>
      </c>
      <c r="K139" s="322" t="s">
        <v>897</v>
      </c>
      <c r="L139" s="323">
        <f>Encoding!E21</f>
        <v>0</v>
      </c>
      <c r="M139" s="323">
        <f>Encoding!F21</f>
        <v>0</v>
      </c>
      <c r="N139" s="323">
        <f>Encoding!G21</f>
        <v>0</v>
      </c>
      <c r="O139" s="328">
        <f>(L139+M139+N139)/3</f>
        <v>0</v>
      </c>
      <c r="P139" s="319">
        <f>O139*0.05</f>
        <v>0</v>
      </c>
      <c r="Q139" s="125"/>
    </row>
    <row r="140" spans="1:17" s="8" customFormat="1" ht="15" customHeight="1">
      <c r="A140" s="324"/>
      <c r="B140" s="325"/>
      <c r="C140" s="326"/>
      <c r="D140" s="327"/>
      <c r="E140" s="320"/>
      <c r="F140" s="321"/>
      <c r="G140" s="322"/>
      <c r="H140" s="322"/>
      <c r="I140" s="322"/>
      <c r="J140" s="322"/>
      <c r="K140" s="322"/>
      <c r="L140" s="323"/>
      <c r="M140" s="323"/>
      <c r="N140" s="323"/>
      <c r="O140" s="328"/>
      <c r="P140" s="319"/>
      <c r="Q140" s="125"/>
    </row>
    <row r="141" spans="1:17" s="8" customFormat="1" ht="15" customHeight="1">
      <c r="A141" s="324"/>
      <c r="B141" s="325"/>
      <c r="C141" s="326"/>
      <c r="D141" s="327"/>
      <c r="E141" s="320"/>
      <c r="F141" s="321"/>
      <c r="G141" s="322"/>
      <c r="H141" s="322"/>
      <c r="I141" s="322"/>
      <c r="J141" s="322"/>
      <c r="K141" s="322"/>
      <c r="L141" s="323"/>
      <c r="M141" s="323"/>
      <c r="N141" s="323"/>
      <c r="O141" s="328"/>
      <c r="P141" s="319"/>
      <c r="Q141" s="125"/>
    </row>
    <row r="142" spans="1:17" s="8" customFormat="1" ht="15" customHeight="1">
      <c r="A142" s="324"/>
      <c r="B142" s="325"/>
      <c r="C142" s="326"/>
      <c r="D142" s="327"/>
      <c r="E142" s="320"/>
      <c r="F142" s="321"/>
      <c r="G142" s="322"/>
      <c r="H142" s="322"/>
      <c r="I142" s="322"/>
      <c r="J142" s="322"/>
      <c r="K142" s="322"/>
      <c r="L142" s="323"/>
      <c r="M142" s="323"/>
      <c r="N142" s="323"/>
      <c r="O142" s="328"/>
      <c r="P142" s="319"/>
      <c r="Q142" s="125"/>
    </row>
    <row r="143" spans="1:17" s="8" customFormat="1" ht="15" customHeight="1">
      <c r="A143" s="324"/>
      <c r="B143" s="325"/>
      <c r="C143" s="326"/>
      <c r="D143" s="327"/>
      <c r="E143" s="320"/>
      <c r="F143" s="321"/>
      <c r="G143" s="322"/>
      <c r="H143" s="322"/>
      <c r="I143" s="322"/>
      <c r="J143" s="322"/>
      <c r="K143" s="322"/>
      <c r="L143" s="323"/>
      <c r="M143" s="323"/>
      <c r="N143" s="323"/>
      <c r="O143" s="328"/>
      <c r="P143" s="319"/>
      <c r="Q143" s="125"/>
    </row>
    <row r="144" spans="1:17" s="8" customFormat="1" ht="15" customHeight="1">
      <c r="A144" s="324"/>
      <c r="B144" s="325"/>
      <c r="C144" s="326"/>
      <c r="D144" s="327"/>
      <c r="E144" s="320"/>
      <c r="F144" s="321"/>
      <c r="G144" s="322"/>
      <c r="H144" s="322"/>
      <c r="I144" s="322"/>
      <c r="J144" s="322"/>
      <c r="K144" s="322"/>
      <c r="L144" s="323"/>
      <c r="M144" s="323"/>
      <c r="N144" s="323"/>
      <c r="O144" s="328"/>
      <c r="P144" s="319"/>
      <c r="Q144" s="125"/>
    </row>
    <row r="145" spans="1:17" s="8" customFormat="1" ht="15" customHeight="1">
      <c r="A145" s="324"/>
      <c r="B145" s="325"/>
      <c r="C145" s="326"/>
      <c r="D145" s="327"/>
      <c r="E145" s="320"/>
      <c r="F145" s="321"/>
      <c r="G145" s="322"/>
      <c r="H145" s="322"/>
      <c r="I145" s="322"/>
      <c r="J145" s="322"/>
      <c r="K145" s="322"/>
      <c r="L145" s="323"/>
      <c r="M145" s="323"/>
      <c r="N145" s="323"/>
      <c r="O145" s="328"/>
      <c r="P145" s="319"/>
      <c r="Q145" s="125"/>
    </row>
    <row r="146" spans="1:17" s="8" customFormat="1" ht="117.6" customHeight="1">
      <c r="A146" s="324"/>
      <c r="B146" s="325"/>
      <c r="C146" s="326"/>
      <c r="D146" s="327"/>
      <c r="E146" s="320"/>
      <c r="F146" s="321"/>
      <c r="G146" s="322"/>
      <c r="H146" s="322"/>
      <c r="I146" s="322"/>
      <c r="J146" s="322"/>
      <c r="K146" s="322"/>
      <c r="L146" s="323"/>
      <c r="M146" s="323"/>
      <c r="N146" s="323"/>
      <c r="O146" s="328"/>
      <c r="P146" s="319"/>
      <c r="Q146" s="125"/>
    </row>
    <row r="147" spans="1:17" s="8" customFormat="1" ht="12.75" customHeight="1">
      <c r="A147" s="324"/>
      <c r="B147" s="325"/>
      <c r="C147" s="326"/>
      <c r="D147" s="327"/>
      <c r="E147" s="320" t="s">
        <v>921</v>
      </c>
      <c r="F147" s="321" t="s">
        <v>37</v>
      </c>
      <c r="G147" s="322" t="s">
        <v>916</v>
      </c>
      <c r="H147" s="322" t="s">
        <v>917</v>
      </c>
      <c r="I147" s="322" t="s">
        <v>918</v>
      </c>
      <c r="J147" s="322" t="s">
        <v>919</v>
      </c>
      <c r="K147" s="322" t="s">
        <v>920</v>
      </c>
      <c r="L147" s="323"/>
      <c r="M147" s="323"/>
      <c r="N147" s="323"/>
      <c r="O147" s="328"/>
      <c r="P147" s="319"/>
      <c r="Q147" s="125"/>
    </row>
    <row r="148" spans="1:17" s="8" customFormat="1" ht="15" customHeight="1">
      <c r="A148" s="324"/>
      <c r="B148" s="325"/>
      <c r="C148" s="326"/>
      <c r="D148" s="327"/>
      <c r="E148" s="320"/>
      <c r="F148" s="321"/>
      <c r="G148" s="322"/>
      <c r="H148" s="322"/>
      <c r="I148" s="322"/>
      <c r="J148" s="322"/>
      <c r="K148" s="322"/>
      <c r="L148" s="323"/>
      <c r="M148" s="323"/>
      <c r="N148" s="323"/>
      <c r="O148" s="328"/>
      <c r="P148" s="319"/>
      <c r="Q148" s="125"/>
    </row>
    <row r="149" spans="1:17" s="8" customFormat="1" ht="15" customHeight="1">
      <c r="A149" s="324"/>
      <c r="B149" s="325"/>
      <c r="C149" s="326"/>
      <c r="D149" s="327"/>
      <c r="E149" s="320"/>
      <c r="F149" s="321"/>
      <c r="G149" s="322"/>
      <c r="H149" s="322"/>
      <c r="I149" s="322"/>
      <c r="J149" s="322"/>
      <c r="K149" s="322"/>
      <c r="L149" s="323"/>
      <c r="M149" s="323"/>
      <c r="N149" s="323"/>
      <c r="O149" s="328"/>
      <c r="P149" s="319"/>
      <c r="Q149" s="125"/>
    </row>
    <row r="150" spans="1:17" s="8" customFormat="1" ht="15" customHeight="1">
      <c r="A150" s="324"/>
      <c r="B150" s="325"/>
      <c r="C150" s="326"/>
      <c r="D150" s="327"/>
      <c r="E150" s="320"/>
      <c r="F150" s="321"/>
      <c r="G150" s="322"/>
      <c r="H150" s="322"/>
      <c r="I150" s="322"/>
      <c r="J150" s="322"/>
      <c r="K150" s="322"/>
      <c r="L150" s="323"/>
      <c r="M150" s="323"/>
      <c r="N150" s="323"/>
      <c r="O150" s="328"/>
      <c r="P150" s="319"/>
      <c r="Q150" s="125"/>
    </row>
    <row r="151" spans="1:17" s="8" customFormat="1" ht="33" customHeight="1">
      <c r="A151" s="324"/>
      <c r="B151" s="325"/>
      <c r="C151" s="326"/>
      <c r="D151" s="327"/>
      <c r="E151" s="320"/>
      <c r="F151" s="321"/>
      <c r="G151" s="322"/>
      <c r="H151" s="322"/>
      <c r="I151" s="322"/>
      <c r="J151" s="322"/>
      <c r="K151" s="322"/>
      <c r="L151" s="323"/>
      <c r="M151" s="323"/>
      <c r="N151" s="323"/>
      <c r="O151" s="328"/>
      <c r="P151" s="319"/>
      <c r="Q151" s="125"/>
    </row>
    <row r="152" spans="1:17" s="8" customFormat="1" ht="15" customHeight="1">
      <c r="A152" s="324"/>
      <c r="B152" s="325"/>
      <c r="C152" s="326"/>
      <c r="D152" s="327"/>
      <c r="E152" s="320"/>
      <c r="F152" s="321"/>
      <c r="G152" s="322"/>
      <c r="H152" s="322"/>
      <c r="I152" s="322"/>
      <c r="J152" s="322"/>
      <c r="K152" s="322"/>
      <c r="L152" s="323"/>
      <c r="M152" s="323"/>
      <c r="N152" s="323"/>
      <c r="O152" s="328"/>
      <c r="P152" s="319"/>
      <c r="Q152" s="125"/>
    </row>
    <row r="153" spans="1:17" s="8" customFormat="1" ht="15" customHeight="1">
      <c r="A153" s="324"/>
      <c r="B153" s="325"/>
      <c r="C153" s="326"/>
      <c r="D153" s="327"/>
      <c r="E153" s="320"/>
      <c r="F153" s="321"/>
      <c r="G153" s="322"/>
      <c r="H153" s="322"/>
      <c r="I153" s="322"/>
      <c r="J153" s="322"/>
      <c r="K153" s="322"/>
      <c r="L153" s="323"/>
      <c r="M153" s="323"/>
      <c r="N153" s="323"/>
      <c r="O153" s="328"/>
      <c r="P153" s="319"/>
      <c r="Q153" s="125"/>
    </row>
    <row r="154" spans="1:17" s="8" customFormat="1" ht="135.75" customHeight="1">
      <c r="A154" s="324"/>
      <c r="B154" s="325"/>
      <c r="C154" s="326"/>
      <c r="D154" s="327"/>
      <c r="E154" s="320"/>
      <c r="F154" s="321"/>
      <c r="G154" s="322"/>
      <c r="H154" s="322"/>
      <c r="I154" s="322"/>
      <c r="J154" s="322"/>
      <c r="K154" s="322"/>
      <c r="L154" s="323"/>
      <c r="M154" s="323"/>
      <c r="N154" s="323"/>
      <c r="O154" s="328"/>
      <c r="P154" s="319"/>
      <c r="Q154" s="125"/>
    </row>
    <row r="155" spans="1:17" s="8" customFormat="1" ht="83.1" customHeight="1">
      <c r="A155" s="324"/>
      <c r="B155" s="325"/>
      <c r="C155" s="326"/>
      <c r="D155" s="327"/>
      <c r="E155" s="130" t="s">
        <v>89</v>
      </c>
      <c r="F155" s="129" t="s">
        <v>39</v>
      </c>
      <c r="G155" s="127" t="s">
        <v>1083</v>
      </c>
      <c r="H155" s="127" t="s">
        <v>1084</v>
      </c>
      <c r="I155" s="127" t="s">
        <v>1085</v>
      </c>
      <c r="J155" s="127" t="s">
        <v>1086</v>
      </c>
      <c r="K155" s="127" t="s">
        <v>1087</v>
      </c>
      <c r="L155" s="323"/>
      <c r="M155" s="323"/>
      <c r="N155" s="323"/>
      <c r="O155" s="328"/>
      <c r="P155" s="319"/>
      <c r="Q155" s="125"/>
    </row>
    <row r="156" spans="1:17" s="8" customFormat="1" ht="12.75" customHeight="1">
      <c r="A156" s="315" t="s">
        <v>32</v>
      </c>
      <c r="B156" s="316" t="s">
        <v>90</v>
      </c>
      <c r="C156" s="316" t="s">
        <v>997</v>
      </c>
      <c r="D156" s="317">
        <v>3.2500000000000001E-2</v>
      </c>
      <c r="E156" s="313" t="s">
        <v>998</v>
      </c>
      <c r="F156" s="314" t="s">
        <v>34</v>
      </c>
      <c r="G156" s="315" t="s">
        <v>999</v>
      </c>
      <c r="H156" s="315" t="s">
        <v>1000</v>
      </c>
      <c r="I156" s="315" t="s">
        <v>1001</v>
      </c>
      <c r="J156" s="315" t="s">
        <v>1002</v>
      </c>
      <c r="K156" s="315" t="s">
        <v>91</v>
      </c>
      <c r="L156" s="279">
        <f>Encoding!E22</f>
        <v>0</v>
      </c>
      <c r="M156" s="279">
        <f>Encoding!F22</f>
        <v>0</v>
      </c>
      <c r="N156" s="279">
        <f>Encoding!G22</f>
        <v>0</v>
      </c>
      <c r="O156" s="281">
        <f>(L156+M156+N156)/3</f>
        <v>0</v>
      </c>
      <c r="P156" s="283">
        <f>O156*0.05</f>
        <v>0</v>
      </c>
    </row>
    <row r="157" spans="1:17" s="8" customFormat="1" ht="15" customHeight="1">
      <c r="A157" s="290"/>
      <c r="B157" s="290"/>
      <c r="C157" s="290"/>
      <c r="D157" s="318"/>
      <c r="E157" s="290"/>
      <c r="F157" s="290"/>
      <c r="G157" s="290"/>
      <c r="H157" s="290"/>
      <c r="I157" s="290"/>
      <c r="J157" s="290"/>
      <c r="K157" s="290"/>
      <c r="L157" s="279"/>
      <c r="M157" s="279"/>
      <c r="N157" s="279"/>
      <c r="O157" s="281"/>
      <c r="P157" s="283"/>
    </row>
    <row r="158" spans="1:17" s="8" customFormat="1" ht="15" customHeight="1">
      <c r="A158" s="290"/>
      <c r="B158" s="290"/>
      <c r="C158" s="290"/>
      <c r="D158" s="318"/>
      <c r="E158" s="290"/>
      <c r="F158" s="290"/>
      <c r="G158" s="290"/>
      <c r="H158" s="290"/>
      <c r="I158" s="290"/>
      <c r="J158" s="290"/>
      <c r="K158" s="290"/>
      <c r="L158" s="279"/>
      <c r="M158" s="279"/>
      <c r="N158" s="279"/>
      <c r="O158" s="281"/>
      <c r="P158" s="283"/>
    </row>
    <row r="159" spans="1:17" s="8" customFormat="1" ht="14.25" customHeight="1">
      <c r="A159" s="290"/>
      <c r="B159" s="290"/>
      <c r="C159" s="290"/>
      <c r="D159" s="318"/>
      <c r="E159" s="290"/>
      <c r="F159" s="290"/>
      <c r="G159" s="290"/>
      <c r="H159" s="290"/>
      <c r="I159" s="290"/>
      <c r="J159" s="290"/>
      <c r="K159" s="290"/>
      <c r="L159" s="279"/>
      <c r="M159" s="279"/>
      <c r="N159" s="279"/>
      <c r="O159" s="281"/>
      <c r="P159" s="283"/>
    </row>
    <row r="160" spans="1:17" s="8" customFormat="1" ht="27.75" customHeight="1">
      <c r="A160" s="290"/>
      <c r="B160" s="290"/>
      <c r="C160" s="290"/>
      <c r="D160" s="318"/>
      <c r="E160" s="290"/>
      <c r="F160" s="290"/>
      <c r="G160" s="290"/>
      <c r="H160" s="290"/>
      <c r="I160" s="290"/>
      <c r="J160" s="290"/>
      <c r="K160" s="290"/>
      <c r="L160" s="279"/>
      <c r="M160" s="279"/>
      <c r="N160" s="279"/>
      <c r="O160" s="281"/>
      <c r="P160" s="283"/>
    </row>
    <row r="161" spans="1:16" s="8" customFormat="1" ht="5.65" customHeight="1">
      <c r="A161" s="290"/>
      <c r="B161" s="290"/>
      <c r="C161" s="290"/>
      <c r="D161" s="318"/>
      <c r="E161" s="290"/>
      <c r="F161" s="290"/>
      <c r="G161" s="290"/>
      <c r="H161" s="290"/>
      <c r="I161" s="290"/>
      <c r="J161" s="290"/>
      <c r="K161" s="290"/>
      <c r="L161" s="279"/>
      <c r="M161" s="279"/>
      <c r="N161" s="279"/>
      <c r="O161" s="281"/>
      <c r="P161" s="283"/>
    </row>
    <row r="162" spans="1:16" s="8" customFormat="1" ht="15" hidden="1" customHeight="1" thickBot="1">
      <c r="A162" s="290"/>
      <c r="B162" s="290"/>
      <c r="C162" s="290"/>
      <c r="D162" s="318"/>
      <c r="E162" s="290"/>
      <c r="F162" s="290"/>
      <c r="G162" s="290"/>
      <c r="H162" s="290"/>
      <c r="I162" s="290"/>
      <c r="J162" s="290"/>
      <c r="K162" s="290"/>
      <c r="L162" s="279"/>
      <c r="M162" s="279"/>
      <c r="N162" s="279"/>
      <c r="O162" s="281"/>
      <c r="P162" s="283"/>
    </row>
    <row r="163" spans="1:16" s="8" customFormat="1" ht="6" customHeight="1">
      <c r="A163" s="290"/>
      <c r="B163" s="290"/>
      <c r="C163" s="290"/>
      <c r="D163" s="318"/>
      <c r="E163" s="290"/>
      <c r="F163" s="290"/>
      <c r="G163" s="290"/>
      <c r="H163" s="290"/>
      <c r="I163" s="290"/>
      <c r="J163" s="290"/>
      <c r="K163" s="290"/>
      <c r="L163" s="279"/>
      <c r="M163" s="279"/>
      <c r="N163" s="279"/>
      <c r="O163" s="281"/>
      <c r="P163" s="283"/>
    </row>
    <row r="164" spans="1:16" s="8" customFormat="1" ht="12.75" customHeight="1">
      <c r="A164" s="290"/>
      <c r="B164" s="290"/>
      <c r="C164" s="290"/>
      <c r="D164" s="318"/>
      <c r="E164" s="313" t="s">
        <v>92</v>
      </c>
      <c r="F164" s="314" t="s">
        <v>37</v>
      </c>
      <c r="G164" s="315" t="s">
        <v>93</v>
      </c>
      <c r="H164" s="315" t="s">
        <v>877</v>
      </c>
      <c r="I164" s="315" t="s">
        <v>878</v>
      </c>
      <c r="J164" s="315" t="s">
        <v>94</v>
      </c>
      <c r="K164" s="315" t="s">
        <v>95</v>
      </c>
      <c r="L164" s="279"/>
      <c r="M164" s="279"/>
      <c r="N164" s="279"/>
      <c r="O164" s="281"/>
      <c r="P164" s="283"/>
    </row>
    <row r="165" spans="1:16" s="8" customFormat="1" ht="15" customHeight="1">
      <c r="A165" s="290"/>
      <c r="B165" s="290"/>
      <c r="C165" s="290"/>
      <c r="D165" s="318"/>
      <c r="E165" s="290"/>
      <c r="F165" s="290"/>
      <c r="G165" s="290"/>
      <c r="H165" s="290"/>
      <c r="I165" s="290"/>
      <c r="J165" s="290"/>
      <c r="K165" s="290"/>
      <c r="L165" s="279"/>
      <c r="M165" s="279"/>
      <c r="N165" s="279"/>
      <c r="O165" s="281"/>
      <c r="P165" s="283"/>
    </row>
    <row r="166" spans="1:16" s="8" customFormat="1" ht="15" customHeight="1">
      <c r="A166" s="290"/>
      <c r="B166" s="290"/>
      <c r="C166" s="290"/>
      <c r="D166" s="318"/>
      <c r="E166" s="290"/>
      <c r="F166" s="290"/>
      <c r="G166" s="290"/>
      <c r="H166" s="290"/>
      <c r="I166" s="290"/>
      <c r="J166" s="290"/>
      <c r="K166" s="290"/>
      <c r="L166" s="279"/>
      <c r="M166" s="279"/>
      <c r="N166" s="279"/>
      <c r="O166" s="281"/>
      <c r="P166" s="283"/>
    </row>
    <row r="167" spans="1:16" s="8" customFormat="1" ht="15" customHeight="1">
      <c r="A167" s="290"/>
      <c r="B167" s="290"/>
      <c r="C167" s="290"/>
      <c r="D167" s="318"/>
      <c r="E167" s="290"/>
      <c r="F167" s="290"/>
      <c r="G167" s="290"/>
      <c r="H167" s="290"/>
      <c r="I167" s="290"/>
      <c r="J167" s="290"/>
      <c r="K167" s="290"/>
      <c r="L167" s="279"/>
      <c r="M167" s="279"/>
      <c r="N167" s="279"/>
      <c r="O167" s="281"/>
      <c r="P167" s="283"/>
    </row>
    <row r="168" spans="1:16" s="8" customFormat="1" ht="75.75" customHeight="1">
      <c r="A168" s="290"/>
      <c r="B168" s="290"/>
      <c r="C168" s="290"/>
      <c r="D168" s="318"/>
      <c r="E168" s="290"/>
      <c r="F168" s="290"/>
      <c r="G168" s="290"/>
      <c r="H168" s="290"/>
      <c r="I168" s="290"/>
      <c r="J168" s="290"/>
      <c r="K168" s="290"/>
      <c r="L168" s="279"/>
      <c r="M168" s="279"/>
      <c r="N168" s="279"/>
      <c r="O168" s="281"/>
      <c r="P168" s="283"/>
    </row>
    <row r="169" spans="1:16" s="8" customFormat="1" ht="69" customHeight="1">
      <c r="A169" s="290"/>
      <c r="B169" s="290"/>
      <c r="C169" s="290"/>
      <c r="D169" s="318"/>
      <c r="E169" s="290"/>
      <c r="F169" s="132" t="s">
        <v>39</v>
      </c>
      <c r="G169" s="131" t="s">
        <v>1003</v>
      </c>
      <c r="H169" s="131" t="s">
        <v>1004</v>
      </c>
      <c r="I169" s="131" t="s">
        <v>1005</v>
      </c>
      <c r="J169" s="131" t="s">
        <v>1006</v>
      </c>
      <c r="K169" s="131" t="s">
        <v>1007</v>
      </c>
      <c r="L169" s="279"/>
      <c r="M169" s="279"/>
      <c r="N169" s="279"/>
      <c r="O169" s="281"/>
      <c r="P169" s="283"/>
    </row>
    <row r="170" spans="1:16" s="8" customFormat="1" ht="12.75" customHeight="1">
      <c r="A170" s="315" t="s">
        <v>32</v>
      </c>
      <c r="B170" s="316" t="s">
        <v>90</v>
      </c>
      <c r="C170" s="316" t="s">
        <v>1008</v>
      </c>
      <c r="D170" s="317">
        <v>3.2500000000000001E-2</v>
      </c>
      <c r="E170" s="313" t="s">
        <v>1009</v>
      </c>
      <c r="F170" s="314" t="s">
        <v>34</v>
      </c>
      <c r="G170" s="315" t="s">
        <v>1010</v>
      </c>
      <c r="H170" s="315" t="s">
        <v>1011</v>
      </c>
      <c r="I170" s="315" t="s">
        <v>1012</v>
      </c>
      <c r="J170" s="315" t="s">
        <v>1013</v>
      </c>
      <c r="K170" s="315" t="s">
        <v>1014</v>
      </c>
      <c r="L170" s="279">
        <f>Encoding!E23</f>
        <v>0</v>
      </c>
      <c r="M170" s="279">
        <f>Encoding!F23</f>
        <v>0</v>
      </c>
      <c r="N170" s="279">
        <f>Encoding!G23</f>
        <v>0</v>
      </c>
      <c r="O170" s="281">
        <f>(L170+M170+N170)/3</f>
        <v>0</v>
      </c>
      <c r="P170" s="283">
        <f>O170*0.05</f>
        <v>0</v>
      </c>
    </row>
    <row r="171" spans="1:16" s="8" customFormat="1" ht="15" customHeight="1">
      <c r="A171" s="290"/>
      <c r="B171" s="290"/>
      <c r="C171" s="290"/>
      <c r="D171" s="318"/>
      <c r="E171" s="290"/>
      <c r="F171" s="290"/>
      <c r="G171" s="290"/>
      <c r="H171" s="290"/>
      <c r="I171" s="290"/>
      <c r="J171" s="290"/>
      <c r="K171" s="290"/>
      <c r="L171" s="279"/>
      <c r="M171" s="279"/>
      <c r="N171" s="279"/>
      <c r="O171" s="281"/>
      <c r="P171" s="283"/>
    </row>
    <row r="172" spans="1:16" s="8" customFormat="1" ht="15" customHeight="1">
      <c r="A172" s="290"/>
      <c r="B172" s="290"/>
      <c r="C172" s="290"/>
      <c r="D172" s="318"/>
      <c r="E172" s="290"/>
      <c r="F172" s="290"/>
      <c r="G172" s="290"/>
      <c r="H172" s="290"/>
      <c r="I172" s="290"/>
      <c r="J172" s="290"/>
      <c r="K172" s="290"/>
      <c r="L172" s="279"/>
      <c r="M172" s="279"/>
      <c r="N172" s="279"/>
      <c r="O172" s="281"/>
      <c r="P172" s="283"/>
    </row>
    <row r="173" spans="1:16" s="8" customFormat="1" ht="15" customHeight="1">
      <c r="A173" s="290"/>
      <c r="B173" s="290"/>
      <c r="C173" s="290"/>
      <c r="D173" s="318"/>
      <c r="E173" s="290"/>
      <c r="F173" s="290"/>
      <c r="G173" s="290"/>
      <c r="H173" s="290"/>
      <c r="I173" s="290"/>
      <c r="J173" s="290"/>
      <c r="K173" s="290"/>
      <c r="L173" s="279"/>
      <c r="M173" s="279"/>
      <c r="N173" s="279"/>
      <c r="O173" s="281"/>
      <c r="P173" s="283"/>
    </row>
    <row r="174" spans="1:16" s="8" customFormat="1" ht="15" customHeight="1">
      <c r="A174" s="290"/>
      <c r="B174" s="290"/>
      <c r="C174" s="290"/>
      <c r="D174" s="318"/>
      <c r="E174" s="290"/>
      <c r="F174" s="290"/>
      <c r="G174" s="290"/>
      <c r="H174" s="290"/>
      <c r="I174" s="290"/>
      <c r="J174" s="290"/>
      <c r="K174" s="290"/>
      <c r="L174" s="279"/>
      <c r="M174" s="279"/>
      <c r="N174" s="279"/>
      <c r="O174" s="281"/>
      <c r="P174" s="283"/>
    </row>
    <row r="175" spans="1:16" s="8" customFormat="1" ht="15" customHeight="1">
      <c r="A175" s="290"/>
      <c r="B175" s="290"/>
      <c r="C175" s="290"/>
      <c r="D175" s="318"/>
      <c r="E175" s="290"/>
      <c r="F175" s="290"/>
      <c r="G175" s="290"/>
      <c r="H175" s="290"/>
      <c r="I175" s="290"/>
      <c r="J175" s="290"/>
      <c r="K175" s="290"/>
      <c r="L175" s="279"/>
      <c r="M175" s="279"/>
      <c r="N175" s="279"/>
      <c r="O175" s="281"/>
      <c r="P175" s="283"/>
    </row>
    <row r="176" spans="1:16" s="8" customFormat="1" ht="15" customHeight="1">
      <c r="A176" s="290"/>
      <c r="B176" s="290"/>
      <c r="C176" s="290"/>
      <c r="D176" s="318"/>
      <c r="E176" s="290"/>
      <c r="F176" s="290"/>
      <c r="G176" s="290"/>
      <c r="H176" s="290"/>
      <c r="I176" s="290"/>
      <c r="J176" s="290"/>
      <c r="K176" s="290"/>
      <c r="L176" s="279"/>
      <c r="M176" s="279"/>
      <c r="N176" s="279"/>
      <c r="O176" s="281"/>
      <c r="P176" s="283"/>
    </row>
    <row r="177" spans="1:16" s="8" customFormat="1" ht="115.5" customHeight="1">
      <c r="A177" s="290"/>
      <c r="B177" s="290"/>
      <c r="C177" s="290"/>
      <c r="D177" s="318"/>
      <c r="E177" s="290"/>
      <c r="F177" s="290"/>
      <c r="G177" s="290"/>
      <c r="H177" s="290"/>
      <c r="I177" s="290"/>
      <c r="J177" s="290"/>
      <c r="K177" s="290"/>
      <c r="L177" s="279"/>
      <c r="M177" s="279"/>
      <c r="N177" s="279"/>
      <c r="O177" s="281"/>
      <c r="P177" s="283"/>
    </row>
    <row r="178" spans="1:16" s="8" customFormat="1" ht="12.75" customHeight="1">
      <c r="A178" s="290"/>
      <c r="B178" s="290"/>
      <c r="C178" s="290"/>
      <c r="D178" s="318"/>
      <c r="E178" s="313" t="s">
        <v>1015</v>
      </c>
      <c r="F178" s="314" t="s">
        <v>37</v>
      </c>
      <c r="G178" s="315" t="s">
        <v>1016</v>
      </c>
      <c r="H178" s="315" t="s">
        <v>1017</v>
      </c>
      <c r="I178" s="315" t="s">
        <v>1018</v>
      </c>
      <c r="J178" s="315" t="s">
        <v>1019</v>
      </c>
      <c r="K178" s="315" t="s">
        <v>1020</v>
      </c>
      <c r="L178" s="279"/>
      <c r="M178" s="279"/>
      <c r="N178" s="279"/>
      <c r="O178" s="281"/>
      <c r="P178" s="283"/>
    </row>
    <row r="179" spans="1:16" s="8" customFormat="1" ht="15" customHeight="1">
      <c r="A179" s="290"/>
      <c r="B179" s="290"/>
      <c r="C179" s="290"/>
      <c r="D179" s="318"/>
      <c r="E179" s="290"/>
      <c r="F179" s="290"/>
      <c r="G179" s="290"/>
      <c r="H179" s="290"/>
      <c r="I179" s="290"/>
      <c r="J179" s="290"/>
      <c r="K179" s="290"/>
      <c r="L179" s="279"/>
      <c r="M179" s="279"/>
      <c r="N179" s="279"/>
      <c r="O179" s="281"/>
      <c r="P179" s="283"/>
    </row>
    <row r="180" spans="1:16" s="8" customFormat="1" ht="15" customHeight="1">
      <c r="A180" s="290"/>
      <c r="B180" s="290"/>
      <c r="C180" s="290"/>
      <c r="D180" s="318"/>
      <c r="E180" s="290"/>
      <c r="F180" s="290"/>
      <c r="G180" s="290"/>
      <c r="H180" s="290"/>
      <c r="I180" s="290"/>
      <c r="J180" s="290"/>
      <c r="K180" s="290"/>
      <c r="L180" s="279"/>
      <c r="M180" s="279"/>
      <c r="N180" s="279"/>
      <c r="O180" s="281"/>
      <c r="P180" s="283"/>
    </row>
    <row r="181" spans="1:16" s="8" customFormat="1" ht="15" customHeight="1">
      <c r="A181" s="290"/>
      <c r="B181" s="290"/>
      <c r="C181" s="290"/>
      <c r="D181" s="318"/>
      <c r="E181" s="290"/>
      <c r="F181" s="290"/>
      <c r="G181" s="290"/>
      <c r="H181" s="290"/>
      <c r="I181" s="290"/>
      <c r="J181" s="290"/>
      <c r="K181" s="290"/>
      <c r="L181" s="279"/>
      <c r="M181" s="279"/>
      <c r="N181" s="279"/>
      <c r="O181" s="281"/>
      <c r="P181" s="283"/>
    </row>
    <row r="182" spans="1:16" s="8" customFormat="1" ht="15" customHeight="1">
      <c r="A182" s="290"/>
      <c r="B182" s="290"/>
      <c r="C182" s="290"/>
      <c r="D182" s="318"/>
      <c r="E182" s="290"/>
      <c r="F182" s="290"/>
      <c r="G182" s="290"/>
      <c r="H182" s="290"/>
      <c r="I182" s="290"/>
      <c r="J182" s="290"/>
      <c r="K182" s="290"/>
      <c r="L182" s="279"/>
      <c r="M182" s="279"/>
      <c r="N182" s="279"/>
      <c r="O182" s="281"/>
      <c r="P182" s="283"/>
    </row>
    <row r="183" spans="1:16" s="8" customFormat="1" ht="15" customHeight="1">
      <c r="A183" s="290"/>
      <c r="B183" s="290"/>
      <c r="C183" s="290"/>
      <c r="D183" s="318"/>
      <c r="E183" s="290"/>
      <c r="F183" s="290"/>
      <c r="G183" s="290"/>
      <c r="H183" s="290"/>
      <c r="I183" s="290"/>
      <c r="J183" s="290"/>
      <c r="K183" s="290"/>
      <c r="L183" s="279"/>
      <c r="M183" s="279"/>
      <c r="N183" s="279"/>
      <c r="O183" s="281"/>
      <c r="P183" s="283"/>
    </row>
    <row r="184" spans="1:16" s="8" customFormat="1" ht="23.25" customHeight="1">
      <c r="A184" s="290"/>
      <c r="B184" s="290"/>
      <c r="C184" s="290"/>
      <c r="D184" s="318"/>
      <c r="E184" s="290"/>
      <c r="F184" s="290"/>
      <c r="G184" s="290"/>
      <c r="H184" s="290"/>
      <c r="I184" s="290"/>
      <c r="J184" s="290"/>
      <c r="K184" s="290"/>
      <c r="L184" s="279"/>
      <c r="M184" s="279"/>
      <c r="N184" s="279"/>
      <c r="O184" s="281"/>
      <c r="P184" s="283"/>
    </row>
    <row r="185" spans="1:16" s="8" customFormat="1" ht="13.15" customHeight="1">
      <c r="A185" s="290"/>
      <c r="B185" s="290"/>
      <c r="C185" s="290"/>
      <c r="D185" s="318"/>
      <c r="E185" s="290"/>
      <c r="F185" s="290"/>
      <c r="G185" s="290"/>
      <c r="H185" s="290"/>
      <c r="I185" s="290"/>
      <c r="J185" s="290"/>
      <c r="K185" s="290"/>
      <c r="L185" s="279"/>
      <c r="M185" s="279"/>
      <c r="N185" s="279"/>
      <c r="O185" s="281"/>
      <c r="P185" s="283"/>
    </row>
    <row r="186" spans="1:16" s="8" customFormat="1" ht="94.5" customHeight="1">
      <c r="A186" s="290"/>
      <c r="B186" s="290"/>
      <c r="C186" s="290"/>
      <c r="D186" s="318"/>
      <c r="E186" s="290"/>
      <c r="F186" s="132" t="s">
        <v>39</v>
      </c>
      <c r="G186" s="131" t="s">
        <v>1021</v>
      </c>
      <c r="H186" s="131" t="s">
        <v>1022</v>
      </c>
      <c r="I186" s="131" t="s">
        <v>1023</v>
      </c>
      <c r="J186" s="131" t="s">
        <v>1024</v>
      </c>
      <c r="K186" s="131" t="s">
        <v>1025</v>
      </c>
      <c r="L186" s="279"/>
      <c r="M186" s="279"/>
      <c r="N186" s="279"/>
      <c r="O186" s="281"/>
      <c r="P186" s="283"/>
    </row>
    <row r="187" spans="1:16" s="8" customFormat="1" ht="60.75" customHeight="1">
      <c r="A187" s="309" t="s">
        <v>32</v>
      </c>
      <c r="B187" s="310" t="s">
        <v>90</v>
      </c>
      <c r="C187" s="310" t="s">
        <v>96</v>
      </c>
      <c r="D187" s="311">
        <v>2.2499999999999999E-2</v>
      </c>
      <c r="E187" s="312" t="s">
        <v>97</v>
      </c>
      <c r="F187" s="227" t="s">
        <v>34</v>
      </c>
      <c r="G187" s="228" t="s">
        <v>879</v>
      </c>
      <c r="H187" s="228" t="s">
        <v>880</v>
      </c>
      <c r="I187" s="228" t="s">
        <v>881</v>
      </c>
      <c r="J187" s="228" t="s">
        <v>98</v>
      </c>
      <c r="K187" s="228" t="s">
        <v>99</v>
      </c>
      <c r="L187" s="279">
        <f>Encoding!E24</f>
        <v>0</v>
      </c>
      <c r="M187" s="279">
        <f>Encoding!F24</f>
        <v>0</v>
      </c>
      <c r="N187" s="279">
        <f>Encoding!G24</f>
        <v>0</v>
      </c>
      <c r="O187" s="281">
        <f>(L187+M187+N187)/3</f>
        <v>0</v>
      </c>
      <c r="P187" s="283">
        <f>O187*0.05</f>
        <v>0</v>
      </c>
    </row>
    <row r="188" spans="1:16" s="8" customFormat="1" ht="30" customHeight="1">
      <c r="A188" s="309"/>
      <c r="B188" s="310"/>
      <c r="C188" s="310"/>
      <c r="D188" s="311"/>
      <c r="E188" s="312"/>
      <c r="F188" s="227"/>
      <c r="G188" s="228"/>
      <c r="H188" s="228"/>
      <c r="I188" s="228"/>
      <c r="J188" s="228"/>
      <c r="K188" s="228"/>
      <c r="L188" s="279"/>
      <c r="M188" s="279"/>
      <c r="N188" s="279"/>
      <c r="O188" s="281"/>
      <c r="P188" s="283"/>
    </row>
    <row r="189" spans="1:16" s="8" customFormat="1" ht="45.75" customHeight="1">
      <c r="A189" s="309"/>
      <c r="B189" s="310"/>
      <c r="C189" s="310"/>
      <c r="D189" s="311"/>
      <c r="E189" s="312"/>
      <c r="F189" s="227"/>
      <c r="G189" s="228"/>
      <c r="H189" s="228"/>
      <c r="I189" s="228"/>
      <c r="J189" s="228"/>
      <c r="K189" s="228"/>
      <c r="L189" s="279"/>
      <c r="M189" s="279"/>
      <c r="N189" s="279"/>
      <c r="O189" s="281"/>
      <c r="P189" s="283"/>
    </row>
    <row r="190" spans="1:16" s="8" customFormat="1" ht="15" customHeight="1">
      <c r="A190" s="309"/>
      <c r="B190" s="310"/>
      <c r="C190" s="310"/>
      <c r="D190" s="311"/>
      <c r="E190" s="312"/>
      <c r="F190" s="227"/>
      <c r="G190" s="228"/>
      <c r="H190" s="228"/>
      <c r="I190" s="228"/>
      <c r="J190" s="228"/>
      <c r="K190" s="228"/>
      <c r="L190" s="279"/>
      <c r="M190" s="279"/>
      <c r="N190" s="279"/>
      <c r="O190" s="281"/>
      <c r="P190" s="283"/>
    </row>
    <row r="191" spans="1:16" s="8" customFormat="1" ht="159" customHeight="1">
      <c r="A191" s="309"/>
      <c r="B191" s="310"/>
      <c r="C191" s="310"/>
      <c r="D191" s="311"/>
      <c r="E191" s="312"/>
      <c r="F191" s="227"/>
      <c r="G191" s="228"/>
      <c r="H191" s="228"/>
      <c r="I191" s="228"/>
      <c r="J191" s="228"/>
      <c r="K191" s="228"/>
      <c r="L191" s="279"/>
      <c r="M191" s="279"/>
      <c r="N191" s="279"/>
      <c r="O191" s="281"/>
      <c r="P191" s="283"/>
    </row>
    <row r="192" spans="1:16" s="8" customFormat="1" ht="15" hidden="1" customHeight="1">
      <c r="A192" s="309"/>
      <c r="B192" s="310"/>
      <c r="C192" s="310"/>
      <c r="D192" s="311"/>
      <c r="E192" s="312"/>
      <c r="F192" s="227"/>
      <c r="G192" s="228"/>
      <c r="H192" s="228"/>
      <c r="I192" s="228"/>
      <c r="J192" s="228"/>
      <c r="K192" s="228"/>
      <c r="L192" s="279"/>
      <c r="M192" s="279"/>
      <c r="N192" s="279"/>
      <c r="O192" s="281"/>
      <c r="P192" s="283"/>
    </row>
    <row r="193" spans="1:16" s="8" customFormat="1" ht="45.75" customHeight="1">
      <c r="A193" s="309"/>
      <c r="B193" s="310"/>
      <c r="C193" s="310"/>
      <c r="D193" s="311"/>
      <c r="E193" s="312"/>
      <c r="F193" s="227"/>
      <c r="G193" s="228"/>
      <c r="H193" s="228"/>
      <c r="I193" s="228"/>
      <c r="J193" s="228"/>
      <c r="K193" s="228"/>
      <c r="L193" s="279"/>
      <c r="M193" s="279"/>
      <c r="N193" s="279"/>
      <c r="O193" s="281"/>
      <c r="P193" s="283"/>
    </row>
    <row r="194" spans="1:16" s="8" customFormat="1" ht="46.15" customHeight="1">
      <c r="A194" s="309"/>
      <c r="B194" s="310"/>
      <c r="C194" s="310"/>
      <c r="D194" s="311"/>
      <c r="E194" s="312"/>
      <c r="F194" s="227"/>
      <c r="G194" s="228"/>
      <c r="H194" s="228"/>
      <c r="I194" s="228"/>
      <c r="J194" s="228"/>
      <c r="K194" s="228"/>
      <c r="L194" s="279"/>
      <c r="M194" s="279"/>
      <c r="N194" s="279"/>
      <c r="O194" s="281"/>
      <c r="P194" s="283"/>
    </row>
    <row r="195" spans="1:16" s="8" customFormat="1" ht="12.75" customHeight="1">
      <c r="A195" s="309"/>
      <c r="B195" s="310"/>
      <c r="C195" s="310"/>
      <c r="D195" s="311"/>
      <c r="E195" s="312" t="s">
        <v>100</v>
      </c>
      <c r="F195" s="227" t="s">
        <v>37</v>
      </c>
      <c r="G195" s="228" t="s">
        <v>101</v>
      </c>
      <c r="H195" s="228" t="s">
        <v>102</v>
      </c>
      <c r="I195" s="228" t="s">
        <v>103</v>
      </c>
      <c r="J195" s="228" t="s">
        <v>104</v>
      </c>
      <c r="K195" s="228" t="s">
        <v>105</v>
      </c>
      <c r="L195" s="279"/>
      <c r="M195" s="279"/>
      <c r="N195" s="279"/>
      <c r="O195" s="281"/>
      <c r="P195" s="283"/>
    </row>
    <row r="196" spans="1:16" s="8" customFormat="1" ht="15" customHeight="1">
      <c r="A196" s="309"/>
      <c r="B196" s="310"/>
      <c r="C196" s="310"/>
      <c r="D196" s="311"/>
      <c r="E196" s="312"/>
      <c r="F196" s="227"/>
      <c r="G196" s="228"/>
      <c r="H196" s="228"/>
      <c r="I196" s="228"/>
      <c r="J196" s="228"/>
      <c r="K196" s="228"/>
      <c r="L196" s="279"/>
      <c r="M196" s="279"/>
      <c r="N196" s="279"/>
      <c r="O196" s="281"/>
      <c r="P196" s="283"/>
    </row>
    <row r="197" spans="1:16" s="8" customFormat="1" ht="42" customHeight="1">
      <c r="A197" s="309"/>
      <c r="B197" s="310"/>
      <c r="C197" s="310"/>
      <c r="D197" s="311"/>
      <c r="E197" s="312"/>
      <c r="F197" s="227"/>
      <c r="G197" s="228"/>
      <c r="H197" s="228"/>
      <c r="I197" s="228"/>
      <c r="J197" s="228"/>
      <c r="K197" s="228"/>
      <c r="L197" s="279"/>
      <c r="M197" s="279"/>
      <c r="N197" s="279"/>
      <c r="O197" s="281"/>
      <c r="P197" s="283"/>
    </row>
    <row r="198" spans="1:16" s="8" customFormat="1" ht="13.5" customHeight="1">
      <c r="A198" s="309"/>
      <c r="B198" s="310"/>
      <c r="C198" s="310"/>
      <c r="D198" s="311"/>
      <c r="E198" s="312"/>
      <c r="F198" s="227"/>
      <c r="G198" s="228"/>
      <c r="H198" s="228"/>
      <c r="I198" s="228"/>
      <c r="J198" s="228"/>
      <c r="K198" s="228"/>
      <c r="L198" s="279"/>
      <c r="M198" s="279"/>
      <c r="N198" s="279"/>
      <c r="O198" s="281"/>
      <c r="P198" s="283"/>
    </row>
    <row r="199" spans="1:16" s="8" customFormat="1" ht="12" customHeight="1">
      <c r="A199" s="309"/>
      <c r="B199" s="310"/>
      <c r="C199" s="310"/>
      <c r="D199" s="311"/>
      <c r="E199" s="312"/>
      <c r="F199" s="227"/>
      <c r="G199" s="228"/>
      <c r="H199" s="228"/>
      <c r="I199" s="228"/>
      <c r="J199" s="228"/>
      <c r="K199" s="228"/>
      <c r="L199" s="279"/>
      <c r="M199" s="279"/>
      <c r="N199" s="279"/>
      <c r="O199" s="281"/>
      <c r="P199" s="283"/>
    </row>
    <row r="200" spans="1:16" s="8" customFormat="1" ht="15" hidden="1" customHeight="1">
      <c r="A200" s="309"/>
      <c r="B200" s="310"/>
      <c r="C200" s="310"/>
      <c r="D200" s="311"/>
      <c r="E200" s="111"/>
      <c r="F200" s="227"/>
      <c r="G200" s="228"/>
      <c r="H200" s="228"/>
      <c r="I200" s="228"/>
      <c r="J200" s="228"/>
      <c r="K200" s="228"/>
      <c r="L200" s="279"/>
      <c r="M200" s="279"/>
      <c r="N200" s="279"/>
      <c r="O200" s="281"/>
      <c r="P200" s="283"/>
    </row>
    <row r="201" spans="1:16" s="8" customFormat="1" ht="4.5" hidden="1" customHeight="1">
      <c r="A201" s="309"/>
      <c r="B201" s="310"/>
      <c r="C201" s="310"/>
      <c r="D201" s="311"/>
      <c r="E201" s="111"/>
      <c r="F201" s="227"/>
      <c r="G201" s="228"/>
      <c r="H201" s="228"/>
      <c r="I201" s="228"/>
      <c r="J201" s="228"/>
      <c r="K201" s="228"/>
      <c r="L201" s="279"/>
      <c r="M201" s="279"/>
      <c r="N201" s="279"/>
      <c r="O201" s="281"/>
      <c r="P201" s="283"/>
    </row>
    <row r="202" spans="1:16" s="8" customFormat="1" ht="121.5" customHeight="1">
      <c r="A202" s="309"/>
      <c r="B202" s="310"/>
      <c r="C202" s="310"/>
      <c r="D202" s="311"/>
      <c r="E202" s="108" t="s">
        <v>1073</v>
      </c>
      <c r="F202" s="106" t="s">
        <v>39</v>
      </c>
      <c r="G202" s="107" t="s">
        <v>106</v>
      </c>
      <c r="H202" s="107" t="s">
        <v>107</v>
      </c>
      <c r="I202" s="107" t="s">
        <v>108</v>
      </c>
      <c r="J202" s="107" t="s">
        <v>109</v>
      </c>
      <c r="K202" s="107" t="s">
        <v>110</v>
      </c>
      <c r="L202" s="279"/>
      <c r="M202" s="279"/>
      <c r="N202" s="279"/>
      <c r="O202" s="281"/>
      <c r="P202" s="283"/>
    </row>
    <row r="203" spans="1:16" s="8" customFormat="1" ht="12.75" customHeight="1">
      <c r="A203" s="228" t="s">
        <v>32</v>
      </c>
      <c r="B203" s="297" t="s">
        <v>111</v>
      </c>
      <c r="C203" s="297" t="s">
        <v>1026</v>
      </c>
      <c r="D203" s="298">
        <v>3.2500000000000001E-2</v>
      </c>
      <c r="E203" s="299" t="s">
        <v>112</v>
      </c>
      <c r="F203" s="227" t="s">
        <v>34</v>
      </c>
      <c r="G203" s="228" t="s">
        <v>1027</v>
      </c>
      <c r="H203" s="228" t="s">
        <v>1028</v>
      </c>
      <c r="I203" s="228" t="s">
        <v>1029</v>
      </c>
      <c r="J203" s="228" t="s">
        <v>1030</v>
      </c>
      <c r="K203" s="228" t="s">
        <v>1031</v>
      </c>
      <c r="L203" s="279">
        <f>Encoding!E25</f>
        <v>0</v>
      </c>
      <c r="M203" s="279">
        <f>Encoding!F25</f>
        <v>0</v>
      </c>
      <c r="N203" s="279">
        <f>Encoding!G25</f>
        <v>0</v>
      </c>
      <c r="O203" s="281">
        <f>(L203+M203+N203)/3</f>
        <v>0</v>
      </c>
      <c r="P203" s="283">
        <f>O203*0.05</f>
        <v>0</v>
      </c>
    </row>
    <row r="204" spans="1:16" s="8" customFormat="1" ht="15" customHeight="1">
      <c r="A204" s="228"/>
      <c r="B204" s="297"/>
      <c r="C204" s="297"/>
      <c r="D204" s="298"/>
      <c r="E204" s="299"/>
      <c r="F204" s="227"/>
      <c r="G204" s="228"/>
      <c r="H204" s="228"/>
      <c r="I204" s="228"/>
      <c r="J204" s="228"/>
      <c r="K204" s="228"/>
      <c r="L204" s="279"/>
      <c r="M204" s="279"/>
      <c r="N204" s="279"/>
      <c r="O204" s="281"/>
      <c r="P204" s="283"/>
    </row>
    <row r="205" spans="1:16" s="8" customFormat="1" ht="15" customHeight="1">
      <c r="A205" s="228"/>
      <c r="B205" s="297"/>
      <c r="C205" s="297"/>
      <c r="D205" s="298"/>
      <c r="E205" s="299"/>
      <c r="F205" s="227"/>
      <c r="G205" s="228"/>
      <c r="H205" s="228"/>
      <c r="I205" s="228"/>
      <c r="J205" s="228"/>
      <c r="K205" s="228"/>
      <c r="L205" s="279"/>
      <c r="M205" s="279"/>
      <c r="N205" s="279"/>
      <c r="O205" s="281"/>
      <c r="P205" s="283"/>
    </row>
    <row r="206" spans="1:16" s="8" customFormat="1" ht="15" customHeight="1">
      <c r="A206" s="228"/>
      <c r="B206" s="297"/>
      <c r="C206" s="297"/>
      <c r="D206" s="298"/>
      <c r="E206" s="299"/>
      <c r="F206" s="227"/>
      <c r="G206" s="228"/>
      <c r="H206" s="228"/>
      <c r="I206" s="228"/>
      <c r="J206" s="228"/>
      <c r="K206" s="228"/>
      <c r="L206" s="279"/>
      <c r="M206" s="279"/>
      <c r="N206" s="279"/>
      <c r="O206" s="281"/>
      <c r="P206" s="283"/>
    </row>
    <row r="207" spans="1:16" s="8" customFormat="1" ht="15" customHeight="1">
      <c r="A207" s="228"/>
      <c r="B207" s="297"/>
      <c r="C207" s="297"/>
      <c r="D207" s="298"/>
      <c r="E207" s="299"/>
      <c r="F207" s="227"/>
      <c r="G207" s="228"/>
      <c r="H207" s="228"/>
      <c r="I207" s="228"/>
      <c r="J207" s="228"/>
      <c r="K207" s="228"/>
      <c r="L207" s="279"/>
      <c r="M207" s="279"/>
      <c r="N207" s="279"/>
      <c r="O207" s="281"/>
      <c r="P207" s="283"/>
    </row>
    <row r="208" spans="1:16" s="8" customFormat="1" ht="15" customHeight="1">
      <c r="A208" s="228"/>
      <c r="B208" s="297"/>
      <c r="C208" s="297"/>
      <c r="D208" s="298"/>
      <c r="E208" s="299"/>
      <c r="F208" s="227"/>
      <c r="G208" s="228"/>
      <c r="H208" s="228"/>
      <c r="I208" s="228"/>
      <c r="J208" s="228"/>
      <c r="K208" s="228"/>
      <c r="L208" s="279"/>
      <c r="M208" s="279"/>
      <c r="N208" s="279"/>
      <c r="O208" s="281"/>
      <c r="P208" s="283"/>
    </row>
    <row r="209" spans="1:16" s="8" customFormat="1" ht="22.5" customHeight="1">
      <c r="A209" s="228"/>
      <c r="B209" s="297"/>
      <c r="C209" s="297"/>
      <c r="D209" s="298"/>
      <c r="E209" s="299"/>
      <c r="F209" s="227"/>
      <c r="G209" s="228"/>
      <c r="H209" s="228"/>
      <c r="I209" s="228"/>
      <c r="J209" s="228"/>
      <c r="K209" s="228"/>
      <c r="L209" s="279"/>
      <c r="M209" s="279"/>
      <c r="N209" s="279"/>
      <c r="O209" s="281"/>
      <c r="P209" s="283"/>
    </row>
    <row r="210" spans="1:16" s="8" customFormat="1" ht="30" customHeight="1">
      <c r="A210" s="228"/>
      <c r="B210" s="297"/>
      <c r="C210" s="297"/>
      <c r="D210" s="298"/>
      <c r="E210" s="299"/>
      <c r="F210" s="227"/>
      <c r="G210" s="228"/>
      <c r="H210" s="228"/>
      <c r="I210" s="228"/>
      <c r="J210" s="228"/>
      <c r="K210" s="228"/>
      <c r="L210" s="279"/>
      <c r="M210" s="279"/>
      <c r="N210" s="279"/>
      <c r="O210" s="281"/>
      <c r="P210" s="283"/>
    </row>
    <row r="211" spans="1:16" s="8" customFormat="1" ht="12.75" customHeight="1">
      <c r="A211" s="228"/>
      <c r="B211" s="297"/>
      <c r="C211" s="297"/>
      <c r="D211" s="298"/>
      <c r="E211" s="299" t="s">
        <v>113</v>
      </c>
      <c r="F211" s="227" t="s">
        <v>37</v>
      </c>
      <c r="G211" s="228" t="s">
        <v>1032</v>
      </c>
      <c r="H211" s="228" t="s">
        <v>1033</v>
      </c>
      <c r="I211" s="228" t="s">
        <v>1034</v>
      </c>
      <c r="J211" s="228" t="s">
        <v>1035</v>
      </c>
      <c r="K211" s="228" t="s">
        <v>1036</v>
      </c>
      <c r="L211" s="279"/>
      <c r="M211" s="279"/>
      <c r="N211" s="279"/>
      <c r="O211" s="281"/>
      <c r="P211" s="283"/>
    </row>
    <row r="212" spans="1:16" s="8" customFormat="1" ht="15" customHeight="1">
      <c r="A212" s="228"/>
      <c r="B212" s="297"/>
      <c r="C212" s="297"/>
      <c r="D212" s="298"/>
      <c r="E212" s="299"/>
      <c r="F212" s="227"/>
      <c r="G212" s="228"/>
      <c r="H212" s="228"/>
      <c r="I212" s="228"/>
      <c r="J212" s="228"/>
      <c r="K212" s="228"/>
      <c r="L212" s="279"/>
      <c r="M212" s="279"/>
      <c r="N212" s="279"/>
      <c r="O212" s="281"/>
      <c r="P212" s="283"/>
    </row>
    <row r="213" spans="1:16" s="8" customFormat="1" ht="30" customHeight="1">
      <c r="A213" s="228"/>
      <c r="B213" s="297"/>
      <c r="C213" s="297"/>
      <c r="D213" s="298"/>
      <c r="E213" s="299"/>
      <c r="F213" s="227"/>
      <c r="G213" s="228"/>
      <c r="H213" s="228"/>
      <c r="I213" s="228"/>
      <c r="J213" s="228"/>
      <c r="K213" s="228"/>
      <c r="L213" s="279"/>
      <c r="M213" s="279"/>
      <c r="N213" s="279"/>
      <c r="O213" s="281"/>
      <c r="P213" s="283"/>
    </row>
    <row r="214" spans="1:16" s="8" customFormat="1" ht="120.6" customHeight="1">
      <c r="A214" s="228"/>
      <c r="B214" s="297"/>
      <c r="C214" s="297"/>
      <c r="D214" s="298"/>
      <c r="E214" s="299"/>
      <c r="F214" s="227"/>
      <c r="G214" s="228"/>
      <c r="H214" s="228"/>
      <c r="I214" s="228"/>
      <c r="J214" s="228"/>
      <c r="K214" s="228"/>
      <c r="L214" s="279"/>
      <c r="M214" s="279"/>
      <c r="N214" s="279"/>
      <c r="O214" s="281"/>
      <c r="P214" s="283"/>
    </row>
    <row r="215" spans="1:16" s="8" customFormat="1" ht="87" customHeight="1">
      <c r="A215" s="228"/>
      <c r="B215" s="297"/>
      <c r="C215" s="297"/>
      <c r="D215" s="298"/>
      <c r="E215" s="134" t="s">
        <v>114</v>
      </c>
      <c r="F215" s="106" t="s">
        <v>39</v>
      </c>
      <c r="G215" s="133" t="s">
        <v>1037</v>
      </c>
      <c r="H215" s="133" t="s">
        <v>1038</v>
      </c>
      <c r="I215" s="133" t="s">
        <v>1039</v>
      </c>
      <c r="J215" s="133" t="s">
        <v>1040</v>
      </c>
      <c r="K215" s="133" t="s">
        <v>1041</v>
      </c>
      <c r="L215" s="279"/>
      <c r="M215" s="279"/>
      <c r="N215" s="279"/>
      <c r="O215" s="281"/>
      <c r="P215" s="283"/>
    </row>
    <row r="216" spans="1:16" s="8" customFormat="1" ht="12.75" customHeight="1">
      <c r="A216" s="238" t="s">
        <v>32</v>
      </c>
      <c r="B216" s="235" t="s">
        <v>111</v>
      </c>
      <c r="C216" s="232" t="s">
        <v>115</v>
      </c>
      <c r="D216" s="229">
        <v>3.2500000000000001E-2</v>
      </c>
      <c r="E216" s="299" t="s">
        <v>1042</v>
      </c>
      <c r="F216" s="227" t="s">
        <v>34</v>
      </c>
      <c r="G216" s="228" t="s">
        <v>1043</v>
      </c>
      <c r="H216" s="228" t="s">
        <v>1044</v>
      </c>
      <c r="I216" s="228" t="s">
        <v>1045</v>
      </c>
      <c r="J216" s="228" t="s">
        <v>1046</v>
      </c>
      <c r="K216" s="228" t="s">
        <v>1047</v>
      </c>
      <c r="L216" s="303">
        <f>Encoding!E26</f>
        <v>0</v>
      </c>
      <c r="M216" s="303">
        <f>Encoding!F26</f>
        <v>0</v>
      </c>
      <c r="N216" s="303">
        <f>Encoding!G26</f>
        <v>0</v>
      </c>
      <c r="O216" s="306">
        <f>(L216+M216+N216)/3</f>
        <v>0</v>
      </c>
      <c r="P216" s="300">
        <f>O216*0.05</f>
        <v>0</v>
      </c>
    </row>
    <row r="217" spans="1:16" s="8" customFormat="1" ht="12.75">
      <c r="A217" s="239"/>
      <c r="B217" s="236"/>
      <c r="C217" s="233"/>
      <c r="D217" s="230"/>
      <c r="E217" s="299"/>
      <c r="F217" s="227"/>
      <c r="G217" s="228"/>
      <c r="H217" s="228"/>
      <c r="I217" s="228"/>
      <c r="J217" s="228"/>
      <c r="K217" s="228"/>
      <c r="L217" s="304"/>
      <c r="M217" s="304"/>
      <c r="N217" s="304"/>
      <c r="O217" s="307"/>
      <c r="P217" s="301"/>
    </row>
    <row r="218" spans="1:16" s="8" customFormat="1" ht="12.75">
      <c r="A218" s="239"/>
      <c r="B218" s="236"/>
      <c r="C218" s="233"/>
      <c r="D218" s="230"/>
      <c r="E218" s="299"/>
      <c r="F218" s="227"/>
      <c r="G218" s="228"/>
      <c r="H218" s="228"/>
      <c r="I218" s="228"/>
      <c r="J218" s="228"/>
      <c r="K218" s="228"/>
      <c r="L218" s="304"/>
      <c r="M218" s="304"/>
      <c r="N218" s="304"/>
      <c r="O218" s="307"/>
      <c r="P218" s="301"/>
    </row>
    <row r="219" spans="1:16" s="8" customFormat="1" ht="43.5" customHeight="1">
      <c r="A219" s="239"/>
      <c r="B219" s="236"/>
      <c r="C219" s="233"/>
      <c r="D219" s="230"/>
      <c r="E219" s="299"/>
      <c r="F219" s="227"/>
      <c r="G219" s="228"/>
      <c r="H219" s="228"/>
      <c r="I219" s="228"/>
      <c r="J219" s="228"/>
      <c r="K219" s="228"/>
      <c r="L219" s="304"/>
      <c r="M219" s="304"/>
      <c r="N219" s="304"/>
      <c r="O219" s="307"/>
      <c r="P219" s="301"/>
    </row>
    <row r="220" spans="1:16" s="8" customFormat="1" ht="12.75">
      <c r="A220" s="239"/>
      <c r="B220" s="236"/>
      <c r="C220" s="233"/>
      <c r="D220" s="230"/>
      <c r="E220" s="299"/>
      <c r="F220" s="227"/>
      <c r="G220" s="228"/>
      <c r="H220" s="228"/>
      <c r="I220" s="228"/>
      <c r="J220" s="228"/>
      <c r="K220" s="228"/>
      <c r="L220" s="304"/>
      <c r="M220" s="304"/>
      <c r="N220" s="304"/>
      <c r="O220" s="307"/>
      <c r="P220" s="301"/>
    </row>
    <row r="221" spans="1:16" s="8" customFormat="1" ht="12.75">
      <c r="A221" s="239"/>
      <c r="B221" s="236"/>
      <c r="C221" s="233"/>
      <c r="D221" s="230"/>
      <c r="E221" s="299"/>
      <c r="F221" s="227"/>
      <c r="G221" s="228"/>
      <c r="H221" s="228"/>
      <c r="I221" s="228"/>
      <c r="J221" s="228"/>
      <c r="K221" s="228"/>
      <c r="L221" s="304"/>
      <c r="M221" s="304"/>
      <c r="N221" s="304"/>
      <c r="O221" s="307"/>
      <c r="P221" s="301"/>
    </row>
    <row r="222" spans="1:16" s="8" customFormat="1" ht="2.1" customHeight="1">
      <c r="A222" s="239"/>
      <c r="B222" s="236"/>
      <c r="C222" s="233"/>
      <c r="D222" s="230"/>
      <c r="E222" s="299"/>
      <c r="F222" s="227"/>
      <c r="G222" s="228"/>
      <c r="H222" s="228"/>
      <c r="I222" s="228"/>
      <c r="J222" s="228"/>
      <c r="K222" s="228"/>
      <c r="L222" s="304"/>
      <c r="M222" s="304"/>
      <c r="N222" s="304"/>
      <c r="O222" s="307"/>
      <c r="P222" s="301"/>
    </row>
    <row r="223" spans="1:16" s="8" customFormat="1" ht="12.75" hidden="1" customHeight="1">
      <c r="A223" s="239"/>
      <c r="B223" s="236"/>
      <c r="C223" s="233"/>
      <c r="D223" s="230"/>
      <c r="E223" s="241" t="s">
        <v>116</v>
      </c>
      <c r="F223" s="244" t="s">
        <v>37</v>
      </c>
      <c r="G223" s="247" t="s">
        <v>1048</v>
      </c>
      <c r="H223" s="247" t="s">
        <v>1049</v>
      </c>
      <c r="I223" s="247" t="s">
        <v>1050</v>
      </c>
      <c r="J223" s="247" t="s">
        <v>1051</v>
      </c>
      <c r="K223" s="247" t="s">
        <v>1052</v>
      </c>
      <c r="L223" s="304"/>
      <c r="M223" s="304"/>
      <c r="N223" s="304"/>
      <c r="O223" s="307"/>
      <c r="P223" s="301"/>
    </row>
    <row r="224" spans="1:16" s="8" customFormat="1" ht="12.75" customHeight="1">
      <c r="A224" s="239"/>
      <c r="B224" s="236"/>
      <c r="C224" s="233"/>
      <c r="D224" s="230"/>
      <c r="E224" s="242"/>
      <c r="F224" s="245"/>
      <c r="G224" s="248"/>
      <c r="H224" s="248"/>
      <c r="I224" s="248"/>
      <c r="J224" s="248"/>
      <c r="K224" s="248"/>
      <c r="L224" s="304"/>
      <c r="M224" s="304"/>
      <c r="N224" s="304"/>
      <c r="O224" s="307"/>
      <c r="P224" s="301"/>
    </row>
    <row r="225" spans="1:16" s="8" customFormat="1" ht="12.75">
      <c r="A225" s="239"/>
      <c r="B225" s="236"/>
      <c r="C225" s="233"/>
      <c r="D225" s="230"/>
      <c r="E225" s="242"/>
      <c r="F225" s="245"/>
      <c r="G225" s="248"/>
      <c r="H225" s="248"/>
      <c r="I225" s="248"/>
      <c r="J225" s="248"/>
      <c r="K225" s="248"/>
      <c r="L225" s="304"/>
      <c r="M225" s="304"/>
      <c r="N225" s="304"/>
      <c r="O225" s="307"/>
      <c r="P225" s="301"/>
    </row>
    <row r="226" spans="1:16" s="8" customFormat="1" ht="12.75">
      <c r="A226" s="239"/>
      <c r="B226" s="236"/>
      <c r="C226" s="233"/>
      <c r="D226" s="230"/>
      <c r="E226" s="242"/>
      <c r="F226" s="245"/>
      <c r="G226" s="248"/>
      <c r="H226" s="248"/>
      <c r="I226" s="248"/>
      <c r="J226" s="248"/>
      <c r="K226" s="248"/>
      <c r="L226" s="304"/>
      <c r="M226" s="304"/>
      <c r="N226" s="304"/>
      <c r="O226" s="307"/>
      <c r="P226" s="301"/>
    </row>
    <row r="227" spans="1:16" s="8" customFormat="1" ht="12.75">
      <c r="A227" s="239"/>
      <c r="B227" s="236"/>
      <c r="C227" s="233"/>
      <c r="D227" s="230"/>
      <c r="E227" s="242"/>
      <c r="F227" s="245"/>
      <c r="G227" s="248"/>
      <c r="H227" s="248"/>
      <c r="I227" s="248"/>
      <c r="J227" s="248"/>
      <c r="K227" s="248"/>
      <c r="L227" s="304"/>
      <c r="M227" s="304"/>
      <c r="N227" s="304"/>
      <c r="O227" s="307"/>
      <c r="P227" s="301"/>
    </row>
    <row r="228" spans="1:16" s="8" customFormat="1" ht="12.75">
      <c r="A228" s="239"/>
      <c r="B228" s="236"/>
      <c r="C228" s="233"/>
      <c r="D228" s="230"/>
      <c r="E228" s="242"/>
      <c r="F228" s="245"/>
      <c r="G228" s="248"/>
      <c r="H228" s="248"/>
      <c r="I228" s="248"/>
      <c r="J228" s="248"/>
      <c r="K228" s="248"/>
      <c r="L228" s="304"/>
      <c r="M228" s="304"/>
      <c r="N228" s="304"/>
      <c r="O228" s="307"/>
      <c r="P228" s="301"/>
    </row>
    <row r="229" spans="1:16" s="8" customFormat="1" ht="12.75">
      <c r="A229" s="239"/>
      <c r="B229" s="236"/>
      <c r="C229" s="233"/>
      <c r="D229" s="230"/>
      <c r="E229" s="242"/>
      <c r="F229" s="245"/>
      <c r="G229" s="248"/>
      <c r="H229" s="248"/>
      <c r="I229" s="248"/>
      <c r="J229" s="248"/>
      <c r="K229" s="248"/>
      <c r="L229" s="304"/>
      <c r="M229" s="304"/>
      <c r="N229" s="304"/>
      <c r="O229" s="307"/>
      <c r="P229" s="301"/>
    </row>
    <row r="230" spans="1:16" s="8" customFormat="1" ht="24" customHeight="1">
      <c r="A230" s="239"/>
      <c r="B230" s="236"/>
      <c r="C230" s="233"/>
      <c r="D230" s="230"/>
      <c r="E230" s="242"/>
      <c r="F230" s="245"/>
      <c r="G230" s="248"/>
      <c r="H230" s="248"/>
      <c r="I230" s="248"/>
      <c r="J230" s="248"/>
      <c r="K230" s="248"/>
      <c r="L230" s="304"/>
      <c r="M230" s="304"/>
      <c r="N230" s="304"/>
      <c r="O230" s="307"/>
      <c r="P230" s="301"/>
    </row>
    <row r="231" spans="1:16" s="8" customFormat="1" ht="16.5" customHeight="1">
      <c r="A231" s="239"/>
      <c r="B231" s="236"/>
      <c r="C231" s="233"/>
      <c r="D231" s="230"/>
      <c r="E231" s="243"/>
      <c r="F231" s="246"/>
      <c r="G231" s="249"/>
      <c r="H231" s="249"/>
      <c r="I231" s="249"/>
      <c r="J231" s="249"/>
      <c r="K231" s="249"/>
      <c r="L231" s="304"/>
      <c r="M231" s="304"/>
      <c r="N231" s="304"/>
      <c r="O231" s="307"/>
      <c r="P231" s="301"/>
    </row>
    <row r="232" spans="1:16" s="8" customFormat="1" ht="111.75" customHeight="1">
      <c r="A232" s="240"/>
      <c r="B232" s="237"/>
      <c r="C232" s="234"/>
      <c r="D232" s="231"/>
      <c r="E232" s="134" t="s">
        <v>117</v>
      </c>
      <c r="F232" s="106" t="s">
        <v>39</v>
      </c>
      <c r="G232" s="133" t="s">
        <v>1037</v>
      </c>
      <c r="H232" s="133" t="s">
        <v>1038</v>
      </c>
      <c r="I232" s="133" t="s">
        <v>1039</v>
      </c>
      <c r="J232" s="133" t="s">
        <v>1040</v>
      </c>
      <c r="K232" s="133" t="s">
        <v>1041</v>
      </c>
      <c r="L232" s="305"/>
      <c r="M232" s="305"/>
      <c r="N232" s="305"/>
      <c r="O232" s="308"/>
      <c r="P232" s="302"/>
    </row>
    <row r="233" spans="1:16" s="8" customFormat="1" ht="15" customHeight="1">
      <c r="A233" s="228" t="s">
        <v>32</v>
      </c>
      <c r="B233" s="297" t="s">
        <v>111</v>
      </c>
      <c r="C233" s="297" t="s">
        <v>1053</v>
      </c>
      <c r="D233" s="298">
        <v>2.2499999999999999E-2</v>
      </c>
      <c r="E233" s="299" t="s">
        <v>118</v>
      </c>
      <c r="F233" s="227" t="s">
        <v>34</v>
      </c>
      <c r="G233" s="228" t="s">
        <v>1054</v>
      </c>
      <c r="H233" s="228" t="s">
        <v>1055</v>
      </c>
      <c r="I233" s="228" t="s">
        <v>1056</v>
      </c>
      <c r="J233" s="228" t="s">
        <v>1057</v>
      </c>
      <c r="K233" s="228" t="s">
        <v>91</v>
      </c>
      <c r="L233" s="279">
        <f>Encoding!E27</f>
        <v>0</v>
      </c>
      <c r="M233" s="279">
        <f>Encoding!F27</f>
        <v>0</v>
      </c>
      <c r="N233" s="279">
        <f>Encoding!G27</f>
        <v>0</v>
      </c>
      <c r="O233" s="281">
        <f>(L233+M233+N233)/3</f>
        <v>0</v>
      </c>
      <c r="P233" s="283">
        <f>O233*0.05</f>
        <v>0</v>
      </c>
    </row>
    <row r="234" spans="1:16" s="8" customFormat="1" ht="15" customHeight="1">
      <c r="A234" s="228"/>
      <c r="B234" s="297"/>
      <c r="C234" s="297"/>
      <c r="D234" s="298"/>
      <c r="E234" s="299"/>
      <c r="F234" s="227"/>
      <c r="G234" s="228"/>
      <c r="H234" s="228"/>
      <c r="I234" s="228"/>
      <c r="J234" s="228"/>
      <c r="K234" s="228"/>
      <c r="L234" s="279"/>
      <c r="M234" s="279"/>
      <c r="N234" s="279"/>
      <c r="O234" s="281"/>
      <c r="P234" s="283"/>
    </row>
    <row r="235" spans="1:16" s="8" customFormat="1" ht="15" customHeight="1">
      <c r="A235" s="228"/>
      <c r="B235" s="297"/>
      <c r="C235" s="297"/>
      <c r="D235" s="298"/>
      <c r="E235" s="299"/>
      <c r="F235" s="227"/>
      <c r="G235" s="228"/>
      <c r="H235" s="228"/>
      <c r="I235" s="228"/>
      <c r="J235" s="228"/>
      <c r="K235" s="228"/>
      <c r="L235" s="279"/>
      <c r="M235" s="279"/>
      <c r="N235" s="279"/>
      <c r="O235" s="281"/>
      <c r="P235" s="283"/>
    </row>
    <row r="236" spans="1:16" s="8" customFormat="1" ht="15" customHeight="1">
      <c r="A236" s="228"/>
      <c r="B236" s="297"/>
      <c r="C236" s="297"/>
      <c r="D236" s="298"/>
      <c r="E236" s="299"/>
      <c r="F236" s="227"/>
      <c r="G236" s="228"/>
      <c r="H236" s="228"/>
      <c r="I236" s="228"/>
      <c r="J236" s="228"/>
      <c r="K236" s="228"/>
      <c r="L236" s="279"/>
      <c r="M236" s="279"/>
      <c r="N236" s="279"/>
      <c r="O236" s="281"/>
      <c r="P236" s="283"/>
    </row>
    <row r="237" spans="1:16" s="8" customFormat="1" ht="15" customHeight="1">
      <c r="A237" s="228"/>
      <c r="B237" s="297"/>
      <c r="C237" s="297"/>
      <c r="D237" s="298"/>
      <c r="E237" s="299"/>
      <c r="F237" s="227"/>
      <c r="G237" s="228"/>
      <c r="H237" s="228"/>
      <c r="I237" s="228"/>
      <c r="J237" s="228"/>
      <c r="K237" s="228"/>
      <c r="L237" s="279"/>
      <c r="M237" s="279"/>
      <c r="N237" s="279"/>
      <c r="O237" s="281"/>
      <c r="P237" s="283"/>
    </row>
    <row r="238" spans="1:16" s="8" customFormat="1" ht="23.25" customHeight="1">
      <c r="A238" s="228"/>
      <c r="B238" s="297"/>
      <c r="C238" s="297"/>
      <c r="D238" s="298"/>
      <c r="E238" s="299"/>
      <c r="F238" s="227"/>
      <c r="G238" s="228"/>
      <c r="H238" s="228"/>
      <c r="I238" s="228"/>
      <c r="J238" s="228"/>
      <c r="K238" s="228"/>
      <c r="L238" s="279"/>
      <c r="M238" s="279"/>
      <c r="N238" s="279"/>
      <c r="O238" s="281"/>
      <c r="P238" s="283"/>
    </row>
    <row r="239" spans="1:16" s="8" customFormat="1" ht="19.5" customHeight="1">
      <c r="A239" s="228"/>
      <c r="B239" s="297"/>
      <c r="C239" s="297"/>
      <c r="D239" s="298"/>
      <c r="E239" s="299"/>
      <c r="F239" s="227"/>
      <c r="G239" s="228"/>
      <c r="H239" s="228"/>
      <c r="I239" s="228"/>
      <c r="J239" s="228"/>
      <c r="K239" s="228"/>
      <c r="L239" s="279"/>
      <c r="M239" s="279"/>
      <c r="N239" s="279"/>
      <c r="O239" s="281"/>
      <c r="P239" s="283"/>
    </row>
    <row r="240" spans="1:16" s="8" customFormat="1" ht="21" customHeight="1">
      <c r="A240" s="228"/>
      <c r="B240" s="297"/>
      <c r="C240" s="297"/>
      <c r="D240" s="298"/>
      <c r="E240" s="299"/>
      <c r="F240" s="227"/>
      <c r="G240" s="228"/>
      <c r="H240" s="228"/>
      <c r="I240" s="228"/>
      <c r="J240" s="228"/>
      <c r="K240" s="228"/>
      <c r="L240" s="279"/>
      <c r="M240" s="279"/>
      <c r="N240" s="279"/>
      <c r="O240" s="281"/>
      <c r="P240" s="283"/>
    </row>
    <row r="241" spans="1:16" s="8" customFormat="1" ht="12.75" customHeight="1">
      <c r="A241" s="228"/>
      <c r="B241" s="297"/>
      <c r="C241" s="297"/>
      <c r="D241" s="298"/>
      <c r="E241" s="241" t="s">
        <v>119</v>
      </c>
      <c r="F241" s="227" t="s">
        <v>37</v>
      </c>
      <c r="G241" s="228" t="s">
        <v>1058</v>
      </c>
      <c r="H241" s="228" t="s">
        <v>1059</v>
      </c>
      <c r="I241" s="228" t="s">
        <v>1060</v>
      </c>
      <c r="J241" s="228" t="s">
        <v>1061</v>
      </c>
      <c r="K241" s="228" t="s">
        <v>1062</v>
      </c>
      <c r="L241" s="279"/>
      <c r="M241" s="279"/>
      <c r="N241" s="279"/>
      <c r="O241" s="281"/>
      <c r="P241" s="283"/>
    </row>
    <row r="242" spans="1:16" s="8" customFormat="1" ht="15" customHeight="1">
      <c r="A242" s="228"/>
      <c r="B242" s="297"/>
      <c r="C242" s="297"/>
      <c r="D242" s="298"/>
      <c r="E242" s="242"/>
      <c r="F242" s="227"/>
      <c r="G242" s="228"/>
      <c r="H242" s="228"/>
      <c r="I242" s="228"/>
      <c r="J242" s="228"/>
      <c r="K242" s="228"/>
      <c r="L242" s="279"/>
      <c r="M242" s="279"/>
      <c r="N242" s="279"/>
      <c r="O242" s="281"/>
      <c r="P242" s="283"/>
    </row>
    <row r="243" spans="1:16" s="8" customFormat="1" ht="15" customHeight="1">
      <c r="A243" s="228"/>
      <c r="B243" s="297"/>
      <c r="C243" s="297"/>
      <c r="D243" s="298"/>
      <c r="E243" s="242"/>
      <c r="F243" s="227"/>
      <c r="G243" s="228"/>
      <c r="H243" s="228"/>
      <c r="I243" s="228"/>
      <c r="J243" s="228"/>
      <c r="K243" s="228"/>
      <c r="L243" s="279"/>
      <c r="M243" s="279"/>
      <c r="N243" s="279"/>
      <c r="O243" s="281"/>
      <c r="P243" s="283"/>
    </row>
    <row r="244" spans="1:16" s="8" customFormat="1" ht="30" customHeight="1">
      <c r="A244" s="228"/>
      <c r="B244" s="297"/>
      <c r="C244" s="297"/>
      <c r="D244" s="298"/>
      <c r="E244" s="242"/>
      <c r="F244" s="227"/>
      <c r="G244" s="228"/>
      <c r="H244" s="228"/>
      <c r="I244" s="228"/>
      <c r="J244" s="228"/>
      <c r="K244" s="228"/>
      <c r="L244" s="279"/>
      <c r="M244" s="279"/>
      <c r="N244" s="279"/>
      <c r="O244" s="281"/>
      <c r="P244" s="283"/>
    </row>
    <row r="245" spans="1:16" s="8" customFormat="1" ht="15" customHeight="1">
      <c r="A245" s="228"/>
      <c r="B245" s="297"/>
      <c r="C245" s="297"/>
      <c r="D245" s="298"/>
      <c r="E245" s="242"/>
      <c r="F245" s="227"/>
      <c r="G245" s="228"/>
      <c r="H245" s="228"/>
      <c r="I245" s="228"/>
      <c r="J245" s="228"/>
      <c r="K245" s="228"/>
      <c r="L245" s="279"/>
      <c r="M245" s="279"/>
      <c r="N245" s="279"/>
      <c r="O245" s="281"/>
      <c r="P245" s="283"/>
    </row>
    <row r="246" spans="1:16" s="8" customFormat="1" ht="7.5" customHeight="1">
      <c r="A246" s="228"/>
      <c r="B246" s="297"/>
      <c r="C246" s="297"/>
      <c r="D246" s="298"/>
      <c r="E246" s="242"/>
      <c r="F246" s="227"/>
      <c r="G246" s="228"/>
      <c r="H246" s="228"/>
      <c r="I246" s="228"/>
      <c r="J246" s="228"/>
      <c r="K246" s="228"/>
      <c r="L246" s="279"/>
      <c r="M246" s="279"/>
      <c r="N246" s="279"/>
      <c r="O246" s="281"/>
      <c r="P246" s="283"/>
    </row>
    <row r="247" spans="1:16" s="8" customFormat="1" ht="4.5" customHeight="1">
      <c r="A247" s="228"/>
      <c r="B247" s="297"/>
      <c r="C247" s="297"/>
      <c r="D247" s="298"/>
      <c r="E247" s="242"/>
      <c r="F247" s="227"/>
      <c r="G247" s="228"/>
      <c r="H247" s="228"/>
      <c r="I247" s="228"/>
      <c r="J247" s="228"/>
      <c r="K247" s="228"/>
      <c r="L247" s="279"/>
      <c r="M247" s="279"/>
      <c r="N247" s="279"/>
      <c r="O247" s="281"/>
      <c r="P247" s="283"/>
    </row>
    <row r="248" spans="1:16" s="8" customFormat="1" ht="15" hidden="1" customHeight="1">
      <c r="A248" s="228"/>
      <c r="B248" s="297"/>
      <c r="C248" s="297"/>
      <c r="D248" s="298"/>
      <c r="E248" s="243"/>
      <c r="F248" s="227"/>
      <c r="G248" s="228"/>
      <c r="H248" s="228"/>
      <c r="I248" s="228"/>
      <c r="J248" s="228"/>
      <c r="K248" s="228"/>
      <c r="L248" s="279"/>
      <c r="M248" s="279"/>
      <c r="N248" s="279"/>
      <c r="O248" s="281"/>
      <c r="P248" s="283"/>
    </row>
    <row r="249" spans="1:16" s="8" customFormat="1" ht="113.25" customHeight="1">
      <c r="A249" s="228"/>
      <c r="B249" s="297"/>
      <c r="C249" s="297"/>
      <c r="D249" s="298"/>
      <c r="E249" s="134" t="s">
        <v>1063</v>
      </c>
      <c r="F249" s="106" t="s">
        <v>39</v>
      </c>
      <c r="G249" s="133" t="s">
        <v>1037</v>
      </c>
      <c r="H249" s="133" t="s">
        <v>1038</v>
      </c>
      <c r="I249" s="133" t="s">
        <v>1039</v>
      </c>
      <c r="J249" s="133" t="s">
        <v>1040</v>
      </c>
      <c r="K249" s="133" t="s">
        <v>1041</v>
      </c>
      <c r="L249" s="279"/>
      <c r="M249" s="279"/>
      <c r="N249" s="279"/>
      <c r="O249" s="281"/>
      <c r="P249" s="283"/>
    </row>
    <row r="250" spans="1:16" s="8" customFormat="1" ht="12.75" customHeight="1">
      <c r="A250" s="289" t="s">
        <v>32</v>
      </c>
      <c r="B250" s="291" t="s">
        <v>120</v>
      </c>
      <c r="C250" s="291" t="s">
        <v>121</v>
      </c>
      <c r="D250" s="294">
        <v>0.05</v>
      </c>
      <c r="E250" s="292" t="s">
        <v>1064</v>
      </c>
      <c r="F250" s="293" t="s">
        <v>34</v>
      </c>
      <c r="G250" s="289" t="s">
        <v>1065</v>
      </c>
      <c r="H250" s="289" t="s">
        <v>1066</v>
      </c>
      <c r="I250" s="289" t="s">
        <v>1067</v>
      </c>
      <c r="J250" s="289" t="s">
        <v>1068</v>
      </c>
      <c r="K250" s="289" t="s">
        <v>1069</v>
      </c>
      <c r="L250" s="279">
        <f>Encoding!E28</f>
        <v>0</v>
      </c>
      <c r="M250" s="279">
        <f>Encoding!F28</f>
        <v>0</v>
      </c>
      <c r="N250" s="279">
        <f>Encoding!G28</f>
        <v>0</v>
      </c>
      <c r="O250" s="281">
        <f>(L250+M250+N250)/3</f>
        <v>0</v>
      </c>
      <c r="P250" s="283">
        <f>O250*0.05</f>
        <v>0</v>
      </c>
    </row>
    <row r="251" spans="1:16" s="8" customFormat="1" ht="12.75" customHeight="1">
      <c r="A251" s="290"/>
      <c r="B251" s="290"/>
      <c r="C251" s="290"/>
      <c r="D251" s="295"/>
      <c r="E251" s="290"/>
      <c r="F251" s="290"/>
      <c r="G251" s="290"/>
      <c r="H251" s="290"/>
      <c r="I251" s="290"/>
      <c r="J251" s="290"/>
      <c r="K251" s="290"/>
      <c r="L251" s="279"/>
      <c r="M251" s="279"/>
      <c r="N251" s="279"/>
      <c r="O251" s="281"/>
      <c r="P251" s="283"/>
    </row>
    <row r="252" spans="1:16" s="8" customFormat="1" ht="21" customHeight="1">
      <c r="A252" s="290"/>
      <c r="B252" s="290"/>
      <c r="C252" s="290"/>
      <c r="D252" s="295"/>
      <c r="E252" s="290"/>
      <c r="F252" s="290"/>
      <c r="G252" s="290"/>
      <c r="H252" s="290"/>
      <c r="I252" s="290"/>
      <c r="J252" s="290"/>
      <c r="K252" s="290"/>
      <c r="L252" s="279"/>
      <c r="M252" s="279"/>
      <c r="N252" s="279"/>
      <c r="O252" s="281"/>
      <c r="P252" s="283"/>
    </row>
    <row r="253" spans="1:16" s="8" customFormat="1" ht="12.75" customHeight="1">
      <c r="A253" s="290"/>
      <c r="B253" s="290"/>
      <c r="C253" s="290"/>
      <c r="D253" s="295"/>
      <c r="E253" s="290"/>
      <c r="F253" s="290"/>
      <c r="G253" s="290"/>
      <c r="H253" s="290"/>
      <c r="I253" s="290"/>
      <c r="J253" s="290"/>
      <c r="K253" s="290"/>
      <c r="L253" s="279"/>
      <c r="M253" s="279"/>
      <c r="N253" s="279"/>
      <c r="O253" s="281"/>
      <c r="P253" s="283"/>
    </row>
    <row r="254" spans="1:16" s="8" customFormat="1" ht="12.75" customHeight="1">
      <c r="A254" s="290"/>
      <c r="B254" s="290"/>
      <c r="C254" s="290"/>
      <c r="D254" s="295"/>
      <c r="E254" s="290"/>
      <c r="F254" s="290"/>
      <c r="G254" s="290"/>
      <c r="H254" s="290"/>
      <c r="I254" s="290"/>
      <c r="J254" s="290"/>
      <c r="K254" s="290"/>
      <c r="L254" s="279"/>
      <c r="M254" s="279"/>
      <c r="N254" s="279"/>
      <c r="O254" s="281"/>
      <c r="P254" s="283"/>
    </row>
    <row r="255" spans="1:16" s="8" customFormat="1" ht="35.25" customHeight="1">
      <c r="A255" s="290"/>
      <c r="B255" s="290"/>
      <c r="C255" s="290"/>
      <c r="D255" s="295"/>
      <c r="E255" s="290"/>
      <c r="F255" s="290"/>
      <c r="G255" s="290"/>
      <c r="H255" s="290"/>
      <c r="I255" s="290"/>
      <c r="J255" s="290"/>
      <c r="K255" s="290"/>
      <c r="L255" s="279"/>
      <c r="M255" s="279"/>
      <c r="N255" s="279"/>
      <c r="O255" s="281"/>
      <c r="P255" s="283"/>
    </row>
    <row r="256" spans="1:16" s="8" customFormat="1" ht="30" customHeight="1">
      <c r="A256" s="290"/>
      <c r="B256" s="290"/>
      <c r="C256" s="290"/>
      <c r="D256" s="295"/>
      <c r="E256" s="290"/>
      <c r="F256" s="290"/>
      <c r="G256" s="290"/>
      <c r="H256" s="290"/>
      <c r="I256" s="290"/>
      <c r="J256" s="290"/>
      <c r="K256" s="290"/>
      <c r="L256" s="279"/>
      <c r="M256" s="279"/>
      <c r="N256" s="279"/>
      <c r="O256" s="281"/>
      <c r="P256" s="283"/>
    </row>
    <row r="257" spans="1:16" s="8" customFormat="1" ht="28.5" customHeight="1">
      <c r="A257" s="290"/>
      <c r="B257" s="290"/>
      <c r="C257" s="290"/>
      <c r="D257" s="296"/>
      <c r="E257" s="290"/>
      <c r="F257" s="290"/>
      <c r="G257" s="290"/>
      <c r="H257" s="290"/>
      <c r="I257" s="290"/>
      <c r="J257" s="290"/>
      <c r="K257" s="290"/>
      <c r="L257" s="279"/>
      <c r="M257" s="279"/>
      <c r="N257" s="279"/>
      <c r="O257" s="281"/>
      <c r="P257" s="283"/>
    </row>
    <row r="258" spans="1:16" s="8" customFormat="1" ht="16.5" customHeight="1" thickBot="1">
      <c r="A258" s="290"/>
      <c r="B258" s="290"/>
      <c r="C258" s="290"/>
      <c r="D258" s="145">
        <f>SUM(D13:D257)</f>
        <v>0.99999999999999989</v>
      </c>
      <c r="E258" s="135"/>
      <c r="F258" s="132"/>
      <c r="G258" s="136"/>
      <c r="H258" s="136"/>
      <c r="I258" s="136"/>
      <c r="J258" s="136"/>
      <c r="K258" s="137"/>
      <c r="L258" s="280"/>
      <c r="M258" s="280"/>
      <c r="N258" s="280"/>
      <c r="O258" s="282"/>
      <c r="P258" s="284"/>
    </row>
    <row r="259" spans="1:16" ht="16.5" customHeight="1">
      <c r="A259" s="285" t="s">
        <v>122</v>
      </c>
      <c r="B259" s="286"/>
      <c r="C259" s="287" t="s">
        <v>123</v>
      </c>
      <c r="D259" s="288"/>
      <c r="E259" s="253"/>
      <c r="F259" s="254"/>
      <c r="G259" s="255"/>
      <c r="H259" s="273"/>
      <c r="I259" s="274"/>
      <c r="J259" s="273"/>
      <c r="K259" s="274"/>
      <c r="L259" s="215" t="s">
        <v>124</v>
      </c>
      <c r="M259" s="216"/>
      <c r="N259" s="217"/>
      <c r="O259" s="263">
        <f>SUM(P13:P258)</f>
        <v>0</v>
      </c>
      <c r="P259" s="264"/>
    </row>
    <row r="260" spans="1:16" ht="16.5" customHeight="1">
      <c r="A260" s="210" t="s">
        <v>125</v>
      </c>
      <c r="B260" s="211"/>
      <c r="C260" s="259" t="s">
        <v>126</v>
      </c>
      <c r="D260" s="260"/>
      <c r="E260" s="253"/>
      <c r="F260" s="254"/>
      <c r="G260" s="255"/>
      <c r="H260" s="273"/>
      <c r="I260" s="274"/>
      <c r="J260" s="273"/>
      <c r="K260" s="274"/>
      <c r="L260" s="215"/>
      <c r="M260" s="216"/>
      <c r="N260" s="217"/>
      <c r="O260" s="263"/>
      <c r="P260" s="264"/>
    </row>
    <row r="261" spans="1:16" ht="27" customHeight="1" thickBot="1">
      <c r="A261" s="210" t="s">
        <v>127</v>
      </c>
      <c r="B261" s="211"/>
      <c r="C261" s="259" t="s">
        <v>128</v>
      </c>
      <c r="D261" s="260"/>
      <c r="E261" s="256"/>
      <c r="F261" s="257"/>
      <c r="G261" s="258"/>
      <c r="H261" s="275"/>
      <c r="I261" s="276"/>
      <c r="J261" s="275"/>
      <c r="K261" s="276"/>
      <c r="L261" s="218"/>
      <c r="M261" s="219"/>
      <c r="N261" s="220"/>
      <c r="O261" s="265"/>
      <c r="P261" s="266"/>
    </row>
    <row r="262" spans="1:16" ht="16.5" customHeight="1">
      <c r="A262" s="210" t="s">
        <v>129</v>
      </c>
      <c r="B262" s="211"/>
      <c r="C262" s="259" t="s">
        <v>130</v>
      </c>
      <c r="D262" s="260"/>
      <c r="E262" s="250" t="s">
        <v>636</v>
      </c>
      <c r="F262" s="251"/>
      <c r="G262" s="252"/>
      <c r="H262" s="277" t="s">
        <v>637</v>
      </c>
      <c r="I262" s="278"/>
      <c r="J262" s="277" t="s">
        <v>638</v>
      </c>
      <c r="K262" s="278"/>
      <c r="L262" s="212" t="s">
        <v>123</v>
      </c>
      <c r="M262" s="213"/>
      <c r="N262" s="214"/>
      <c r="O262" s="267" t="str">
        <f>IF(AND(O259&lt;=5,O259&gt;=4.5),C260,IF(AND(O259&lt;=4.499,O259&gt;=3.5),C261,IF(AND(O259&lt;=3.499,O259&gt;=2.5),C262,IF(AND(O259&lt;=2.499,O259&gt;=1.5),C263,C264))))</f>
        <v>POOR</v>
      </c>
      <c r="P262" s="268"/>
    </row>
    <row r="263" spans="1:16" ht="34.5" customHeight="1">
      <c r="A263" s="210" t="s">
        <v>131</v>
      </c>
      <c r="B263" s="211"/>
      <c r="C263" s="259" t="s">
        <v>132</v>
      </c>
      <c r="D263" s="260"/>
      <c r="E263" s="35"/>
      <c r="F263" s="36"/>
      <c r="G263" s="36"/>
      <c r="H263" s="37"/>
      <c r="I263" s="38"/>
      <c r="J263" s="37"/>
      <c r="K263" s="38"/>
      <c r="L263" s="215"/>
      <c r="M263" s="216"/>
      <c r="N263" s="217"/>
      <c r="O263" s="269"/>
      <c r="P263" s="270"/>
    </row>
    <row r="264" spans="1:16" ht="16.5" customHeight="1" thickBot="1">
      <c r="A264" s="190" t="s">
        <v>133</v>
      </c>
      <c r="B264" s="191"/>
      <c r="C264" s="261" t="s">
        <v>134</v>
      </c>
      <c r="D264" s="262"/>
      <c r="E264" s="39"/>
      <c r="F264" s="40"/>
      <c r="G264" s="40"/>
      <c r="H264" s="41"/>
      <c r="I264" s="42"/>
      <c r="J264" s="41"/>
      <c r="K264" s="42"/>
      <c r="L264" s="218"/>
      <c r="M264" s="219"/>
      <c r="N264" s="220"/>
      <c r="O264" s="271"/>
      <c r="P264" s="272"/>
    </row>
    <row r="265" spans="1:16" ht="11.65" customHeight="1"/>
    <row r="266" spans="1:16">
      <c r="G266" s="45"/>
      <c r="H266" s="45"/>
    </row>
    <row r="267" spans="1:16">
      <c r="G267" s="45"/>
      <c r="H267" s="45"/>
    </row>
    <row r="268" spans="1:16">
      <c r="G268" s="45"/>
      <c r="H268" s="45"/>
    </row>
    <row r="269" spans="1:16">
      <c r="G269" s="45"/>
      <c r="H269" s="45"/>
    </row>
    <row r="270" spans="1:16">
      <c r="G270" s="45"/>
      <c r="H270" s="45"/>
    </row>
  </sheetData>
  <mergeCells count="403">
    <mergeCell ref="A5:B5"/>
    <mergeCell ref="C5:G5"/>
    <mergeCell ref="I5:P5"/>
    <mergeCell ref="A6:B6"/>
    <mergeCell ref="C6:G6"/>
    <mergeCell ref="H6:P6"/>
    <mergeCell ref="A1:P1"/>
    <mergeCell ref="A3:B3"/>
    <mergeCell ref="C3:G3"/>
    <mergeCell ref="I3:P3"/>
    <mergeCell ref="A4:B4"/>
    <mergeCell ref="C4:G4"/>
    <mergeCell ref="I4:P4"/>
    <mergeCell ref="A7:B7"/>
    <mergeCell ref="C7:G7"/>
    <mergeCell ref="I7:P7"/>
    <mergeCell ref="A9:K9"/>
    <mergeCell ref="L9:P9"/>
    <mergeCell ref="A10:A12"/>
    <mergeCell ref="B10:B12"/>
    <mergeCell ref="C10:C12"/>
    <mergeCell ref="D10:D12"/>
    <mergeCell ref="E10:E12"/>
    <mergeCell ref="F10:K10"/>
    <mergeCell ref="L10:N11"/>
    <mergeCell ref="O10:O12"/>
    <mergeCell ref="P10:P12"/>
    <mergeCell ref="F11:F12"/>
    <mergeCell ref="A13:A31"/>
    <mergeCell ref="B13:B31"/>
    <mergeCell ref="C13:C31"/>
    <mergeCell ref="D13:D31"/>
    <mergeCell ref="E13:E25"/>
    <mergeCell ref="L13:L31"/>
    <mergeCell ref="M13:M31"/>
    <mergeCell ref="N13:N31"/>
    <mergeCell ref="O13:O31"/>
    <mergeCell ref="P13:P31"/>
    <mergeCell ref="E26:E30"/>
    <mergeCell ref="F26:F30"/>
    <mergeCell ref="G26:G30"/>
    <mergeCell ref="H26:H30"/>
    <mergeCell ref="I26:I30"/>
    <mergeCell ref="F13:F25"/>
    <mergeCell ref="G13:G20"/>
    <mergeCell ref="H13:H20"/>
    <mergeCell ref="I13:I20"/>
    <mergeCell ref="J13:J20"/>
    <mergeCell ref="K13:K20"/>
    <mergeCell ref="J26:J30"/>
    <mergeCell ref="K26:K30"/>
    <mergeCell ref="A32:A48"/>
    <mergeCell ref="B32:B48"/>
    <mergeCell ref="C32:C48"/>
    <mergeCell ref="D32:D48"/>
    <mergeCell ref="E32:E38"/>
    <mergeCell ref="F32:F39"/>
    <mergeCell ref="G32:G39"/>
    <mergeCell ref="H32:H39"/>
    <mergeCell ref="A49:A66"/>
    <mergeCell ref="B49:B66"/>
    <mergeCell ref="C49:C66"/>
    <mergeCell ref="D49:D66"/>
    <mergeCell ref="E49:E58"/>
    <mergeCell ref="F49:F58"/>
    <mergeCell ref="O32:O48"/>
    <mergeCell ref="P32:P48"/>
    <mergeCell ref="E40:E44"/>
    <mergeCell ref="F40:F47"/>
    <mergeCell ref="G40:G47"/>
    <mergeCell ref="H40:H47"/>
    <mergeCell ref="I40:I47"/>
    <mergeCell ref="J40:J47"/>
    <mergeCell ref="K40:K47"/>
    <mergeCell ref="I32:I39"/>
    <mergeCell ref="J32:J39"/>
    <mergeCell ref="K32:K39"/>
    <mergeCell ref="L32:L48"/>
    <mergeCell ref="M32:M48"/>
    <mergeCell ref="N32:N48"/>
    <mergeCell ref="M49:M66"/>
    <mergeCell ref="N49:N66"/>
    <mergeCell ref="O49:O66"/>
    <mergeCell ref="P49:P66"/>
    <mergeCell ref="E59:E65"/>
    <mergeCell ref="F59:F65"/>
    <mergeCell ref="G59:G65"/>
    <mergeCell ref="H59:H65"/>
    <mergeCell ref="I59:I65"/>
    <mergeCell ref="J59:J65"/>
    <mergeCell ref="G49:G56"/>
    <mergeCell ref="H49:H56"/>
    <mergeCell ref="I49:I56"/>
    <mergeCell ref="J49:J56"/>
    <mergeCell ref="K49:K58"/>
    <mergeCell ref="L49:L66"/>
    <mergeCell ref="K59:K65"/>
    <mergeCell ref="P67:P79"/>
    <mergeCell ref="L67:L79"/>
    <mergeCell ref="I67:I73"/>
    <mergeCell ref="J67:J73"/>
    <mergeCell ref="K67:K73"/>
    <mergeCell ref="E74:E78"/>
    <mergeCell ref="F74:F78"/>
    <mergeCell ref="G74:G78"/>
    <mergeCell ref="H74:H78"/>
    <mergeCell ref="I74:I78"/>
    <mergeCell ref="A80:A90"/>
    <mergeCell ref="B80:B90"/>
    <mergeCell ref="C80:C90"/>
    <mergeCell ref="D80:D90"/>
    <mergeCell ref="M67:M79"/>
    <mergeCell ref="N67:N79"/>
    <mergeCell ref="O67:O79"/>
    <mergeCell ref="M80:M90"/>
    <mergeCell ref="N80:N90"/>
    <mergeCell ref="O80:O90"/>
    <mergeCell ref="A67:A79"/>
    <mergeCell ref="B67:B79"/>
    <mergeCell ref="C67:C79"/>
    <mergeCell ref="D67:D79"/>
    <mergeCell ref="E67:E73"/>
    <mergeCell ref="F67:F73"/>
    <mergeCell ref="G67:G73"/>
    <mergeCell ref="H67:H73"/>
    <mergeCell ref="J74:J78"/>
    <mergeCell ref="K74:K78"/>
    <mergeCell ref="K83:K90"/>
    <mergeCell ref="P80:P90"/>
    <mergeCell ref="L80:L90"/>
    <mergeCell ref="P91:P107"/>
    <mergeCell ref="E99:E104"/>
    <mergeCell ref="F99:F106"/>
    <mergeCell ref="G99:G106"/>
    <mergeCell ref="H99:H106"/>
    <mergeCell ref="I99:I106"/>
    <mergeCell ref="J99:J106"/>
    <mergeCell ref="G91:G98"/>
    <mergeCell ref="H91:H98"/>
    <mergeCell ref="I91:I98"/>
    <mergeCell ref="J91:J98"/>
    <mergeCell ref="K91:K98"/>
    <mergeCell ref="L91:L107"/>
    <mergeCell ref="K99:K106"/>
    <mergeCell ref="E91:E98"/>
    <mergeCell ref="F91:F98"/>
    <mergeCell ref="E83:E90"/>
    <mergeCell ref="F83:F90"/>
    <mergeCell ref="G83:G90"/>
    <mergeCell ref="H83:H90"/>
    <mergeCell ref="I83:I90"/>
    <mergeCell ref="J83:J90"/>
    <mergeCell ref="A108:A121"/>
    <mergeCell ref="B108:B121"/>
    <mergeCell ref="C108:C121"/>
    <mergeCell ref="D108:D121"/>
    <mergeCell ref="E108:E115"/>
    <mergeCell ref="F108:F115"/>
    <mergeCell ref="M91:M107"/>
    <mergeCell ref="N91:N107"/>
    <mergeCell ref="O91:O107"/>
    <mergeCell ref="A91:A107"/>
    <mergeCell ref="B91:B107"/>
    <mergeCell ref="C91:C107"/>
    <mergeCell ref="D91:D107"/>
    <mergeCell ref="M108:M121"/>
    <mergeCell ref="N108:N121"/>
    <mergeCell ref="O108:O121"/>
    <mergeCell ref="P108:P121"/>
    <mergeCell ref="E116:E120"/>
    <mergeCell ref="F116:F120"/>
    <mergeCell ref="G116:G120"/>
    <mergeCell ref="H116:H120"/>
    <mergeCell ref="I116:I120"/>
    <mergeCell ref="J116:J120"/>
    <mergeCell ref="G108:G115"/>
    <mergeCell ref="H108:H115"/>
    <mergeCell ref="I108:I115"/>
    <mergeCell ref="J108:J115"/>
    <mergeCell ref="K108:K115"/>
    <mergeCell ref="L108:L121"/>
    <mergeCell ref="K116:K120"/>
    <mergeCell ref="P122:P138"/>
    <mergeCell ref="F130:F137"/>
    <mergeCell ref="G130:G137"/>
    <mergeCell ref="H130:H137"/>
    <mergeCell ref="I130:I137"/>
    <mergeCell ref="J130:J137"/>
    <mergeCell ref="K130:K137"/>
    <mergeCell ref="G122:G129"/>
    <mergeCell ref="H122:H129"/>
    <mergeCell ref="I122:I129"/>
    <mergeCell ref="J122:J129"/>
    <mergeCell ref="K122:K129"/>
    <mergeCell ref="L122:L138"/>
    <mergeCell ref="F122:F129"/>
    <mergeCell ref="A139:A155"/>
    <mergeCell ref="B139:B155"/>
    <mergeCell ref="C139:C155"/>
    <mergeCell ref="D139:D155"/>
    <mergeCell ref="E139:E146"/>
    <mergeCell ref="F139:F146"/>
    <mergeCell ref="M122:M138"/>
    <mergeCell ref="N122:N138"/>
    <mergeCell ref="O122:O138"/>
    <mergeCell ref="A122:A138"/>
    <mergeCell ref="B122:B138"/>
    <mergeCell ref="C122:C138"/>
    <mergeCell ref="D122:D138"/>
    <mergeCell ref="E122:E137"/>
    <mergeCell ref="M139:M155"/>
    <mergeCell ref="N139:N155"/>
    <mergeCell ref="O139:O155"/>
    <mergeCell ref="P139:P155"/>
    <mergeCell ref="E147:E154"/>
    <mergeCell ref="F147:F154"/>
    <mergeCell ref="G147:G154"/>
    <mergeCell ref="H147:H154"/>
    <mergeCell ref="I147:I154"/>
    <mergeCell ref="J147:J154"/>
    <mergeCell ref="G139:G146"/>
    <mergeCell ref="H139:H146"/>
    <mergeCell ref="I139:I146"/>
    <mergeCell ref="J139:J146"/>
    <mergeCell ref="K139:K146"/>
    <mergeCell ref="L139:L155"/>
    <mergeCell ref="K147:K154"/>
    <mergeCell ref="P156:P169"/>
    <mergeCell ref="E164:E169"/>
    <mergeCell ref="F164:F168"/>
    <mergeCell ref="G164:G168"/>
    <mergeCell ref="H164:H168"/>
    <mergeCell ref="I164:I168"/>
    <mergeCell ref="J164:J168"/>
    <mergeCell ref="G156:G163"/>
    <mergeCell ref="H156:H163"/>
    <mergeCell ref="I156:I163"/>
    <mergeCell ref="J156:J163"/>
    <mergeCell ref="K156:K163"/>
    <mergeCell ref="L156:L169"/>
    <mergeCell ref="K164:K168"/>
    <mergeCell ref="E156:E163"/>
    <mergeCell ref="F156:F163"/>
    <mergeCell ref="A170:A186"/>
    <mergeCell ref="B170:B186"/>
    <mergeCell ref="C170:C186"/>
    <mergeCell ref="D170:D186"/>
    <mergeCell ref="E170:E177"/>
    <mergeCell ref="F170:F177"/>
    <mergeCell ref="M156:M169"/>
    <mergeCell ref="N156:N169"/>
    <mergeCell ref="O156:O169"/>
    <mergeCell ref="A156:A169"/>
    <mergeCell ref="B156:B169"/>
    <mergeCell ref="C156:C169"/>
    <mergeCell ref="D156:D169"/>
    <mergeCell ref="M170:M186"/>
    <mergeCell ref="N170:N186"/>
    <mergeCell ref="O170:O186"/>
    <mergeCell ref="P170:P186"/>
    <mergeCell ref="E178:E186"/>
    <mergeCell ref="F178:F185"/>
    <mergeCell ref="G178:G185"/>
    <mergeCell ref="H178:H185"/>
    <mergeCell ref="I178:I185"/>
    <mergeCell ref="J178:J185"/>
    <mergeCell ref="G170:G177"/>
    <mergeCell ref="H170:H177"/>
    <mergeCell ref="I170:I177"/>
    <mergeCell ref="J170:J177"/>
    <mergeCell ref="K170:K177"/>
    <mergeCell ref="L170:L186"/>
    <mergeCell ref="K178:K185"/>
    <mergeCell ref="P187:P202"/>
    <mergeCell ref="E195:E199"/>
    <mergeCell ref="F195:F201"/>
    <mergeCell ref="G195:G201"/>
    <mergeCell ref="H195:H201"/>
    <mergeCell ref="I195:I201"/>
    <mergeCell ref="J195:J201"/>
    <mergeCell ref="G187:G194"/>
    <mergeCell ref="H187:H194"/>
    <mergeCell ref="I187:I194"/>
    <mergeCell ref="J187:J194"/>
    <mergeCell ref="K187:K194"/>
    <mergeCell ref="L187:L202"/>
    <mergeCell ref="K195:K201"/>
    <mergeCell ref="E187:E194"/>
    <mergeCell ref="F187:F194"/>
    <mergeCell ref="A203:A215"/>
    <mergeCell ref="B203:B215"/>
    <mergeCell ref="C203:C215"/>
    <mergeCell ref="D203:D215"/>
    <mergeCell ref="E203:E210"/>
    <mergeCell ref="F203:F210"/>
    <mergeCell ref="M187:M202"/>
    <mergeCell ref="N187:N202"/>
    <mergeCell ref="O187:O202"/>
    <mergeCell ref="A187:A202"/>
    <mergeCell ref="B187:B202"/>
    <mergeCell ref="C187:C202"/>
    <mergeCell ref="D187:D202"/>
    <mergeCell ref="M203:M215"/>
    <mergeCell ref="N203:N215"/>
    <mergeCell ref="O203:O215"/>
    <mergeCell ref="P216:P232"/>
    <mergeCell ref="L216:L232"/>
    <mergeCell ref="O216:O232"/>
    <mergeCell ref="N216:N232"/>
    <mergeCell ref="M216:M232"/>
    <mergeCell ref="P203:P215"/>
    <mergeCell ref="E211:E214"/>
    <mergeCell ref="F211:F214"/>
    <mergeCell ref="G211:G214"/>
    <mergeCell ref="H211:H214"/>
    <mergeCell ref="I211:I214"/>
    <mergeCell ref="J211:J214"/>
    <mergeCell ref="G203:G210"/>
    <mergeCell ref="H203:H210"/>
    <mergeCell ref="I203:I210"/>
    <mergeCell ref="J203:J210"/>
    <mergeCell ref="K203:K210"/>
    <mergeCell ref="L203:L215"/>
    <mergeCell ref="K211:K214"/>
    <mergeCell ref="J216:J222"/>
    <mergeCell ref="K216:K222"/>
    <mergeCell ref="J223:J231"/>
    <mergeCell ref="K223:K231"/>
    <mergeCell ref="E216:E222"/>
    <mergeCell ref="E241:E248"/>
    <mergeCell ref="A233:A249"/>
    <mergeCell ref="B233:B249"/>
    <mergeCell ref="C233:C249"/>
    <mergeCell ref="D233:D249"/>
    <mergeCell ref="E233:E240"/>
    <mergeCell ref="F233:F240"/>
    <mergeCell ref="M233:M249"/>
    <mergeCell ref="N233:N249"/>
    <mergeCell ref="P233:P249"/>
    <mergeCell ref="F241:F248"/>
    <mergeCell ref="G241:G248"/>
    <mergeCell ref="H241:H248"/>
    <mergeCell ref="I241:I248"/>
    <mergeCell ref="J241:J248"/>
    <mergeCell ref="G233:G240"/>
    <mergeCell ref="H233:H240"/>
    <mergeCell ref="I233:I240"/>
    <mergeCell ref="J233:J240"/>
    <mergeCell ref="K233:K240"/>
    <mergeCell ref="L233:L249"/>
    <mergeCell ref="K241:K248"/>
    <mergeCell ref="O233:O249"/>
    <mergeCell ref="M250:M258"/>
    <mergeCell ref="N250:N258"/>
    <mergeCell ref="O250:O258"/>
    <mergeCell ref="P250:P258"/>
    <mergeCell ref="A259:B259"/>
    <mergeCell ref="C259:D259"/>
    <mergeCell ref="L259:N261"/>
    <mergeCell ref="G250:G257"/>
    <mergeCell ref="H250:H257"/>
    <mergeCell ref="I250:I257"/>
    <mergeCell ref="J250:J257"/>
    <mergeCell ref="K250:K257"/>
    <mergeCell ref="L250:L258"/>
    <mergeCell ref="A250:A258"/>
    <mergeCell ref="B250:B258"/>
    <mergeCell ref="C250:C258"/>
    <mergeCell ref="E250:E257"/>
    <mergeCell ref="F250:F257"/>
    <mergeCell ref="D250:D257"/>
    <mergeCell ref="E262:G262"/>
    <mergeCell ref="E259:G261"/>
    <mergeCell ref="C263:D263"/>
    <mergeCell ref="A264:B264"/>
    <mergeCell ref="C264:D264"/>
    <mergeCell ref="O259:P261"/>
    <mergeCell ref="A260:B260"/>
    <mergeCell ref="C260:D260"/>
    <mergeCell ref="A261:B261"/>
    <mergeCell ref="C261:D261"/>
    <mergeCell ref="A262:B262"/>
    <mergeCell ref="C262:D262"/>
    <mergeCell ref="L262:N264"/>
    <mergeCell ref="O262:P264"/>
    <mergeCell ref="A263:B263"/>
    <mergeCell ref="H259:I261"/>
    <mergeCell ref="H262:I262"/>
    <mergeCell ref="J259:K261"/>
    <mergeCell ref="J262:K262"/>
    <mergeCell ref="F216:F222"/>
    <mergeCell ref="G216:G222"/>
    <mergeCell ref="H216:H222"/>
    <mergeCell ref="I216:I222"/>
    <mergeCell ref="D216:D232"/>
    <mergeCell ref="C216:C232"/>
    <mergeCell ref="B216:B232"/>
    <mergeCell ref="A216:A232"/>
    <mergeCell ref="E223:E231"/>
    <mergeCell ref="F223:F231"/>
    <mergeCell ref="G223:G231"/>
    <mergeCell ref="H223:H231"/>
    <mergeCell ref="I223:I231"/>
  </mergeCells>
  <dataValidations disablePrompts="1" count="1">
    <dataValidation type="custom" allowBlank="1" showInputMessage="1" showErrorMessage="1" errorTitle=" Prevent Typing" error="Prevent type in special characters" sqref="P13:P31" xr:uid="{3D33E3B9-DDEF-4354-9F0C-130317D0B3BC}">
      <formula1>AND(ISNUMBER(SUMPRODUCT(SEARCH(MID(P13,ROW(INDIRECT("1:"&amp;LEN(P13))),1),"0123456789abcdefghijklmnopqrstuvwxyz"))),NOT(OR(ISNUMBER(SUMPRODUCT(SEARCH("~*",P13))),ISNUMBER(SUMPRODUCT(SEARCH("~?",P13))),ISNUMBER(SUMPRODUCT(SEARCH("~~",P13))))))</formula1>
    </dataValidation>
  </dataValidations>
  <printOptions horizontalCentered="1"/>
  <pageMargins left="0.23622047244094491" right="0.11811023622047245" top="0.35433070866141736" bottom="0.47244094488188981" header="0.31496062992125984" footer="0.31496062992125984"/>
  <pageSetup paperSize="9" scale="85" orientation="landscape" horizontalDpi="4294967293" verticalDpi="360" r:id="rId1"/>
  <ignoredErrors>
    <ignoredError sqref="I4" unlockedFormula="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B783F6D8-7828-4058-A366-DC2756E50748}">
          <x14:formula1>
            <xm:f>Ref!$F$6</xm:f>
          </x14:formula1>
          <xm:sqref>I7:P7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62927-4F97-41C6-B2BA-B32C139A0E9C}">
  <sheetPr>
    <tabColor theme="9" tint="-0.499984740745262"/>
  </sheetPr>
  <dimension ref="A1:Q48"/>
  <sheetViews>
    <sheetView view="pageBreakPreview" topLeftCell="E16" zoomScale="115" zoomScaleNormal="100" zoomScaleSheetLayoutView="115" workbookViewId="0">
      <selection activeCell="J37" sqref="J37"/>
    </sheetView>
  </sheetViews>
  <sheetFormatPr defaultColWidth="9.28515625" defaultRowHeight="15"/>
  <cols>
    <col min="1" max="1" width="43.5703125" customWidth="1"/>
    <col min="2" max="3" width="2.7109375" customWidth="1"/>
    <col min="4" max="4" width="2.28515625" customWidth="1"/>
    <col min="5" max="5" width="41.28515625" customWidth="1"/>
    <col min="6" max="6" width="3.28515625" customWidth="1"/>
    <col min="7" max="8" width="2.28515625" customWidth="1"/>
    <col min="9" max="9" width="2.42578125" customWidth="1"/>
    <col min="10" max="10" width="38.7109375" customWidth="1"/>
    <col min="11" max="11" width="4.28515625" customWidth="1"/>
    <col min="12" max="12" width="1.7109375" customWidth="1"/>
    <col min="13" max="13" width="2.42578125" customWidth="1"/>
    <col min="14" max="14" width="48" customWidth="1"/>
    <col min="15" max="15" width="3.28515625" customWidth="1"/>
    <col min="16" max="16" width="2.28515625" customWidth="1"/>
    <col min="17" max="17" width="0.7109375" customWidth="1"/>
  </cols>
  <sheetData>
    <row r="1" spans="1:17" ht="21" thickBot="1">
      <c r="A1" s="437" t="s">
        <v>793</v>
      </c>
      <c r="B1" s="437"/>
      <c r="C1" s="437"/>
      <c r="D1" s="437"/>
      <c r="E1" s="437"/>
      <c r="F1" s="437"/>
      <c r="G1" s="437"/>
      <c r="H1" s="437"/>
      <c r="I1" s="437"/>
      <c r="J1" s="437"/>
      <c r="K1" s="437"/>
      <c r="L1" s="437"/>
      <c r="M1" s="437"/>
      <c r="N1" s="437"/>
      <c r="O1" s="437"/>
      <c r="P1" s="437"/>
      <c r="Q1" s="437"/>
    </row>
    <row r="2" spans="1:17" ht="16.5" thickBot="1">
      <c r="A2" s="438" t="s">
        <v>794</v>
      </c>
      <c r="B2" s="439"/>
      <c r="C2" s="439"/>
      <c r="D2" s="439"/>
      <c r="E2" s="439"/>
      <c r="F2" s="46"/>
      <c r="G2" s="46"/>
      <c r="H2" s="47"/>
      <c r="I2" s="48"/>
      <c r="J2" s="439" t="s">
        <v>795</v>
      </c>
      <c r="K2" s="439"/>
      <c r="L2" s="439"/>
      <c r="M2" s="439"/>
      <c r="N2" s="439"/>
      <c r="O2" s="48"/>
      <c r="P2" s="48"/>
      <c r="Q2" s="49"/>
    </row>
    <row r="3" spans="1:17" ht="15.75" thickBot="1">
      <c r="A3" s="50" t="s">
        <v>796</v>
      </c>
      <c r="B3" s="421">
        <f>(B4+B5+B8+B10+B12)/5</f>
        <v>0</v>
      </c>
      <c r="C3" s="422"/>
      <c r="D3" s="51"/>
      <c r="E3" s="52" t="s">
        <v>797</v>
      </c>
      <c r="F3" s="421">
        <f>(F4+F5+F7+F9+F10)/5</f>
        <v>0</v>
      </c>
      <c r="G3" s="422"/>
      <c r="H3" s="51"/>
      <c r="I3" s="53"/>
      <c r="J3" s="52" t="s">
        <v>798</v>
      </c>
      <c r="K3" s="421">
        <f>(K4+K7+K9+K11+K13)/5</f>
        <v>0</v>
      </c>
      <c r="L3" s="422"/>
      <c r="M3" s="54"/>
      <c r="N3" s="52" t="s">
        <v>799</v>
      </c>
      <c r="O3" s="421">
        <f>(O4+O6+O9+O11+O14)/5</f>
        <v>0</v>
      </c>
      <c r="P3" s="422"/>
      <c r="Q3" s="55"/>
    </row>
    <row r="4" spans="1:17">
      <c r="A4" s="56" t="s">
        <v>800</v>
      </c>
      <c r="B4" s="100"/>
      <c r="C4" s="441"/>
      <c r="D4" s="54"/>
      <c r="E4" s="54" t="s">
        <v>801</v>
      </c>
      <c r="F4" s="103"/>
      <c r="G4" s="54"/>
      <c r="H4" s="441"/>
      <c r="I4" s="53"/>
      <c r="J4" s="429" t="s">
        <v>802</v>
      </c>
      <c r="K4" s="430"/>
      <c r="L4" s="57"/>
      <c r="M4" s="54"/>
      <c r="N4" s="418" t="s">
        <v>803</v>
      </c>
      <c r="O4" s="407"/>
      <c r="Q4" s="55"/>
    </row>
    <row r="5" spans="1:17" ht="15.75" customHeight="1">
      <c r="A5" s="385" t="s">
        <v>804</v>
      </c>
      <c r="B5" s="424"/>
      <c r="C5" s="441"/>
      <c r="D5" s="58"/>
      <c r="E5" s="399" t="s">
        <v>805</v>
      </c>
      <c r="F5" s="401"/>
      <c r="G5" s="59"/>
      <c r="H5" s="441"/>
      <c r="I5" s="53"/>
      <c r="J5" s="429"/>
      <c r="K5" s="414"/>
      <c r="L5" s="57"/>
      <c r="M5" s="54"/>
      <c r="N5" s="419"/>
      <c r="O5" s="388"/>
      <c r="Q5" s="55"/>
    </row>
    <row r="6" spans="1:17" ht="22.9" customHeight="1">
      <c r="A6" s="386"/>
      <c r="B6" s="426"/>
      <c r="C6" s="441"/>
      <c r="D6" s="58"/>
      <c r="E6" s="400"/>
      <c r="F6" s="401"/>
      <c r="G6" s="59"/>
      <c r="H6" s="441"/>
      <c r="I6" s="53"/>
      <c r="J6" s="429"/>
      <c r="K6" s="414"/>
      <c r="L6" s="57"/>
      <c r="M6" s="54"/>
      <c r="N6" s="440" t="s">
        <v>806</v>
      </c>
      <c r="O6" s="388"/>
      <c r="P6" s="60"/>
      <c r="Q6" s="55"/>
    </row>
    <row r="7" spans="1:17" ht="15.75" customHeight="1">
      <c r="A7" s="387"/>
      <c r="B7" s="425"/>
      <c r="C7" s="441"/>
      <c r="D7" s="58"/>
      <c r="E7" s="435" t="s">
        <v>807</v>
      </c>
      <c r="F7" s="401"/>
      <c r="G7" s="59"/>
      <c r="H7" s="441"/>
      <c r="I7" s="53"/>
      <c r="J7" s="418" t="s">
        <v>808</v>
      </c>
      <c r="K7" s="414"/>
      <c r="L7" s="57"/>
      <c r="M7" s="54"/>
      <c r="N7" s="440"/>
      <c r="O7" s="388"/>
      <c r="P7" s="60"/>
      <c r="Q7" s="55"/>
    </row>
    <row r="8" spans="1:17" ht="15.75" customHeight="1">
      <c r="A8" s="386" t="s">
        <v>809</v>
      </c>
      <c r="B8" s="424"/>
      <c r="C8" s="441"/>
      <c r="D8" s="58"/>
      <c r="E8" s="435"/>
      <c r="F8" s="401"/>
      <c r="G8" s="59"/>
      <c r="H8" s="441"/>
      <c r="I8" s="53"/>
      <c r="J8" s="419"/>
      <c r="K8" s="414"/>
      <c r="L8" s="57"/>
      <c r="M8" s="54"/>
      <c r="N8" s="440"/>
      <c r="O8" s="388"/>
      <c r="Q8" s="55"/>
    </row>
    <row r="9" spans="1:17">
      <c r="A9" s="386"/>
      <c r="B9" s="425"/>
      <c r="C9" s="441"/>
      <c r="D9" s="58"/>
      <c r="E9" s="61" t="s">
        <v>810</v>
      </c>
      <c r="F9" s="104"/>
      <c r="G9" s="58"/>
      <c r="H9" s="441"/>
      <c r="I9" s="53"/>
      <c r="J9" s="429" t="s">
        <v>811</v>
      </c>
      <c r="K9" s="414"/>
      <c r="L9" s="62"/>
      <c r="M9" s="54"/>
      <c r="N9" s="418" t="s">
        <v>812</v>
      </c>
      <c r="O9" s="388"/>
      <c r="Q9" s="55"/>
    </row>
    <row r="10" spans="1:17" ht="15.75" customHeight="1">
      <c r="A10" s="385" t="s">
        <v>813</v>
      </c>
      <c r="B10" s="424"/>
      <c r="C10" s="441"/>
      <c r="D10" s="58"/>
      <c r="E10" s="399" t="s">
        <v>814</v>
      </c>
      <c r="F10" s="401"/>
      <c r="G10" s="59"/>
      <c r="H10" s="441"/>
      <c r="I10" s="53"/>
      <c r="J10" s="429"/>
      <c r="K10" s="414"/>
      <c r="L10" s="57"/>
      <c r="M10" s="54"/>
      <c r="N10" s="419"/>
      <c r="O10" s="388"/>
      <c r="Q10" s="55"/>
    </row>
    <row r="11" spans="1:17" ht="15.75" customHeight="1">
      <c r="A11" s="387"/>
      <c r="B11" s="425"/>
      <c r="C11" s="441"/>
      <c r="D11" s="58"/>
      <c r="E11" s="402"/>
      <c r="F11" s="401"/>
      <c r="G11" s="59"/>
      <c r="H11" s="441"/>
      <c r="I11" s="53"/>
      <c r="J11" s="418" t="s">
        <v>815</v>
      </c>
      <c r="K11" s="414"/>
      <c r="L11" s="57"/>
      <c r="M11" s="54"/>
      <c r="N11" s="435" t="s">
        <v>816</v>
      </c>
      <c r="O11" s="436"/>
      <c r="P11" s="51"/>
      <c r="Q11" s="55"/>
    </row>
    <row r="12" spans="1:17" ht="26.25">
      <c r="A12" s="63" t="s">
        <v>817</v>
      </c>
      <c r="B12" s="101"/>
      <c r="C12" s="441"/>
      <c r="D12" s="58"/>
      <c r="E12" s="400"/>
      <c r="F12" s="401"/>
      <c r="G12" s="59"/>
      <c r="H12" s="441"/>
      <c r="I12" s="53"/>
      <c r="J12" s="419"/>
      <c r="K12" s="414"/>
      <c r="L12" s="57"/>
      <c r="M12" s="54"/>
      <c r="N12" s="435"/>
      <c r="O12" s="436"/>
      <c r="P12" s="59"/>
      <c r="Q12" s="55"/>
    </row>
    <row r="13" spans="1:17" ht="15.75" thickBot="1">
      <c r="A13" s="64"/>
      <c r="B13" s="58"/>
      <c r="C13" s="65"/>
      <c r="D13" s="58"/>
      <c r="E13" s="66"/>
      <c r="F13" s="58"/>
      <c r="G13" s="58"/>
      <c r="H13" s="65"/>
      <c r="I13" s="53"/>
      <c r="J13" s="418" t="s">
        <v>818</v>
      </c>
      <c r="K13" s="433"/>
      <c r="L13" s="57"/>
      <c r="M13" s="54"/>
      <c r="N13" s="435"/>
      <c r="O13" s="436"/>
      <c r="P13" s="59"/>
      <c r="Q13" s="55"/>
    </row>
    <row r="14" spans="1:17" ht="15.75" thickBot="1">
      <c r="A14" s="50" t="s">
        <v>819</v>
      </c>
      <c r="B14" s="421">
        <f>(B15+B18+B20+B22+B23)/5</f>
        <v>0</v>
      </c>
      <c r="C14" s="422"/>
      <c r="D14" s="51"/>
      <c r="E14" s="52" t="s">
        <v>820</v>
      </c>
      <c r="F14" s="421">
        <f>(F15+F17+F19+F21+F23)/5</f>
        <v>0</v>
      </c>
      <c r="G14" s="422"/>
      <c r="H14" s="51"/>
      <c r="I14" s="53"/>
      <c r="J14" s="429"/>
      <c r="K14" s="434"/>
      <c r="L14" s="57"/>
      <c r="M14" s="54"/>
      <c r="N14" s="399" t="s">
        <v>821</v>
      </c>
      <c r="O14" s="388"/>
      <c r="Q14" s="55"/>
    </row>
    <row r="15" spans="1:17" ht="15.75" customHeight="1">
      <c r="A15" s="385" t="s">
        <v>822</v>
      </c>
      <c r="B15" s="431"/>
      <c r="C15" s="432"/>
      <c r="D15" s="58"/>
      <c r="E15" s="402" t="s">
        <v>823</v>
      </c>
      <c r="F15" s="426"/>
      <c r="G15" s="59"/>
      <c r="H15" s="54"/>
      <c r="I15" s="53"/>
      <c r="J15" s="429"/>
      <c r="K15" s="434"/>
      <c r="L15" s="57"/>
      <c r="M15" s="54"/>
      <c r="N15" s="402"/>
      <c r="O15" s="388"/>
      <c r="Q15" s="55"/>
    </row>
    <row r="16" spans="1:17" ht="15.75" customHeight="1">
      <c r="A16" s="386"/>
      <c r="B16" s="426"/>
      <c r="C16" s="432"/>
      <c r="D16" s="58"/>
      <c r="E16" s="402"/>
      <c r="F16" s="425"/>
      <c r="G16" s="59"/>
      <c r="H16" s="54"/>
      <c r="I16" s="53"/>
      <c r="J16" s="419"/>
      <c r="K16" s="430"/>
      <c r="L16" s="57"/>
      <c r="M16" s="54"/>
      <c r="N16" s="400"/>
      <c r="O16" s="388"/>
      <c r="Q16" s="55"/>
    </row>
    <row r="17" spans="1:17" ht="15.75" thickBot="1">
      <c r="A17" s="387"/>
      <c r="B17" s="425"/>
      <c r="C17" s="432"/>
      <c r="D17" s="58"/>
      <c r="E17" s="399" t="s">
        <v>824</v>
      </c>
      <c r="F17" s="424"/>
      <c r="G17" s="59"/>
      <c r="H17" s="54"/>
      <c r="I17" s="53"/>
      <c r="J17" s="67"/>
      <c r="K17" s="57"/>
      <c r="L17" s="57"/>
      <c r="M17" s="54"/>
      <c r="N17" s="68"/>
      <c r="Q17" s="55"/>
    </row>
    <row r="18" spans="1:17" ht="15.75" thickBot="1">
      <c r="A18" s="386" t="s">
        <v>825</v>
      </c>
      <c r="B18" s="424"/>
      <c r="C18" s="432"/>
      <c r="D18" s="58"/>
      <c r="E18" s="400"/>
      <c r="F18" s="425"/>
      <c r="G18" s="59"/>
      <c r="H18" s="54"/>
      <c r="I18" s="53"/>
      <c r="J18" s="52" t="s">
        <v>826</v>
      </c>
      <c r="K18" s="421">
        <f>(K19+K24+K26+K29+K31)/5</f>
        <v>0</v>
      </c>
      <c r="L18" s="422"/>
      <c r="M18" s="54"/>
      <c r="N18" s="69"/>
      <c r="P18" s="60"/>
      <c r="Q18" s="55"/>
    </row>
    <row r="19" spans="1:17" ht="25.15" customHeight="1">
      <c r="A19" s="386"/>
      <c r="B19" s="425"/>
      <c r="C19" s="432"/>
      <c r="D19" s="58"/>
      <c r="E19" s="402" t="s">
        <v>827</v>
      </c>
      <c r="F19" s="424"/>
      <c r="G19" s="59"/>
      <c r="H19" s="54"/>
      <c r="I19" s="53"/>
      <c r="J19" s="429" t="s">
        <v>828</v>
      </c>
      <c r="K19" s="430"/>
      <c r="L19" s="57"/>
      <c r="M19" s="54"/>
      <c r="N19" s="69"/>
      <c r="Q19" s="55"/>
    </row>
    <row r="20" spans="1:17" ht="15.75" customHeight="1">
      <c r="A20" s="385" t="s">
        <v>829</v>
      </c>
      <c r="B20" s="424"/>
      <c r="C20" s="432"/>
      <c r="D20" s="58"/>
      <c r="E20" s="402"/>
      <c r="F20" s="425"/>
      <c r="G20" s="59"/>
      <c r="H20" s="54"/>
      <c r="I20" s="53"/>
      <c r="J20" s="429"/>
      <c r="K20" s="414"/>
      <c r="L20" s="54"/>
      <c r="M20" s="54"/>
      <c r="O20" s="423"/>
      <c r="P20" s="423"/>
      <c r="Q20" s="55"/>
    </row>
    <row r="21" spans="1:17" ht="20.65" customHeight="1">
      <c r="A21" s="387"/>
      <c r="B21" s="425"/>
      <c r="C21" s="432"/>
      <c r="D21" s="58"/>
      <c r="E21" s="399" t="s">
        <v>830</v>
      </c>
      <c r="F21" s="424"/>
      <c r="G21" s="59"/>
      <c r="H21" s="54"/>
      <c r="I21" s="53"/>
      <c r="J21" s="429"/>
      <c r="K21" s="414"/>
      <c r="L21" s="62"/>
      <c r="M21" s="54"/>
      <c r="N21" s="68"/>
      <c r="O21" s="60"/>
      <c r="P21" s="60"/>
      <c r="Q21" s="55"/>
    </row>
    <row r="22" spans="1:17" ht="25.15" customHeight="1">
      <c r="A22" s="64" t="s">
        <v>831</v>
      </c>
      <c r="B22" s="102"/>
      <c r="C22" s="432"/>
      <c r="D22" s="54"/>
      <c r="E22" s="400"/>
      <c r="F22" s="425"/>
      <c r="G22" s="59"/>
      <c r="H22" s="54"/>
      <c r="I22" s="53"/>
      <c r="J22" s="429"/>
      <c r="K22" s="414"/>
      <c r="L22" s="57"/>
      <c r="M22" s="54"/>
      <c r="Q22" s="55"/>
    </row>
    <row r="23" spans="1:17" ht="15.75" customHeight="1">
      <c r="A23" s="385" t="s">
        <v>832</v>
      </c>
      <c r="B23" s="424"/>
      <c r="C23" s="432"/>
      <c r="D23" s="58"/>
      <c r="E23" s="399" t="s">
        <v>833</v>
      </c>
      <c r="F23" s="424"/>
      <c r="G23" s="59"/>
      <c r="H23" s="54"/>
      <c r="I23" s="53"/>
      <c r="J23" s="429"/>
      <c r="K23" s="414"/>
      <c r="L23" s="57"/>
      <c r="M23" s="54"/>
      <c r="O23" t="s">
        <v>834</v>
      </c>
      <c r="Q23" s="55"/>
    </row>
    <row r="24" spans="1:17" ht="15.75">
      <c r="A24" s="386"/>
      <c r="B24" s="426"/>
      <c r="C24" s="432"/>
      <c r="D24" s="58"/>
      <c r="E24" s="402"/>
      <c r="F24" s="426"/>
      <c r="G24" s="59"/>
      <c r="H24" s="54"/>
      <c r="I24" s="53"/>
      <c r="J24" s="427" t="s">
        <v>835</v>
      </c>
      <c r="K24" s="414"/>
      <c r="L24" s="57"/>
      <c r="M24" s="54"/>
      <c r="N24" s="70" t="s">
        <v>836</v>
      </c>
      <c r="Q24" s="55"/>
    </row>
    <row r="25" spans="1:17" ht="15.75" thickBot="1">
      <c r="A25" s="387"/>
      <c r="B25" s="425"/>
      <c r="C25" s="432"/>
      <c r="D25" s="58"/>
      <c r="E25" s="400"/>
      <c r="F25" s="425"/>
      <c r="G25" s="59"/>
      <c r="H25" s="54"/>
      <c r="I25" s="53"/>
      <c r="J25" s="428"/>
      <c r="K25" s="414"/>
      <c r="L25" s="57"/>
      <c r="M25" s="54"/>
      <c r="Q25" s="55"/>
    </row>
    <row r="26" spans="1:17" ht="15.75" thickBot="1">
      <c r="A26" s="71"/>
      <c r="B26" s="58"/>
      <c r="C26" s="59"/>
      <c r="D26" s="58"/>
      <c r="E26" s="58"/>
      <c r="F26" s="58"/>
      <c r="G26" s="58"/>
      <c r="H26" s="54"/>
      <c r="I26" s="53"/>
      <c r="J26" s="420" t="s">
        <v>837</v>
      </c>
      <c r="K26" s="414"/>
      <c r="L26" s="57"/>
      <c r="M26" s="54"/>
      <c r="N26" s="393" t="s">
        <v>838</v>
      </c>
      <c r="O26" s="395">
        <f>(B3+B14+B27+F3+F14+F27)/6</f>
        <v>0</v>
      </c>
      <c r="P26" s="396"/>
      <c r="Q26" s="55"/>
    </row>
    <row r="27" spans="1:17" ht="15.75" thickBot="1">
      <c r="A27" s="50" t="s">
        <v>839</v>
      </c>
      <c r="B27" s="421">
        <f>(B28+B30+B32+B36+B39)/5</f>
        <v>0</v>
      </c>
      <c r="C27" s="422"/>
      <c r="D27" s="54"/>
      <c r="E27" s="72" t="s">
        <v>840</v>
      </c>
      <c r="F27" s="421">
        <f>(F28+F31+F34+F36+F38)/5</f>
        <v>0</v>
      </c>
      <c r="G27" s="422"/>
      <c r="H27" s="73"/>
      <c r="I27" s="53"/>
      <c r="J27" s="420"/>
      <c r="K27" s="414"/>
      <c r="L27" s="54"/>
      <c r="M27" s="54"/>
      <c r="N27" s="394"/>
      <c r="O27" s="397"/>
      <c r="P27" s="398"/>
      <c r="Q27" s="55"/>
    </row>
    <row r="28" spans="1:17" ht="17.25" thickBot="1">
      <c r="A28" s="386" t="s">
        <v>841</v>
      </c>
      <c r="B28" s="417"/>
      <c r="C28" s="54"/>
      <c r="D28" s="54"/>
      <c r="E28" s="403" t="s">
        <v>842</v>
      </c>
      <c r="F28" s="409"/>
      <c r="G28" s="74"/>
      <c r="H28" s="74"/>
      <c r="I28" s="53"/>
      <c r="J28" s="420"/>
      <c r="K28" s="414"/>
      <c r="L28" s="62"/>
      <c r="M28" s="54"/>
      <c r="O28" s="75"/>
      <c r="P28" s="75"/>
      <c r="Q28" s="55"/>
    </row>
    <row r="29" spans="1:17" ht="15.75" customHeight="1">
      <c r="A29" s="386"/>
      <c r="B29" s="407"/>
      <c r="C29" s="54"/>
      <c r="D29" s="54"/>
      <c r="E29" s="404"/>
      <c r="F29" s="409"/>
      <c r="G29" s="74"/>
      <c r="H29" s="74"/>
      <c r="I29" s="53"/>
      <c r="J29" s="418" t="s">
        <v>843</v>
      </c>
      <c r="K29" s="414"/>
      <c r="L29" s="62"/>
      <c r="M29" s="54"/>
      <c r="N29" s="393" t="s">
        <v>844</v>
      </c>
      <c r="O29" s="395">
        <f>(K3+K18+O3)/3</f>
        <v>0</v>
      </c>
      <c r="P29" s="396"/>
      <c r="Q29" s="55"/>
    </row>
    <row r="30" spans="1:17" ht="25.15" customHeight="1" thickBot="1">
      <c r="A30" s="385" t="s">
        <v>845</v>
      </c>
      <c r="B30" s="406"/>
      <c r="C30" s="54"/>
      <c r="D30" s="54"/>
      <c r="E30" s="405"/>
      <c r="F30" s="410"/>
      <c r="G30" s="74"/>
      <c r="H30" s="54"/>
      <c r="I30" s="53"/>
      <c r="J30" s="419"/>
      <c r="K30" s="414"/>
      <c r="L30" s="57"/>
      <c r="M30" s="54"/>
      <c r="N30" s="394"/>
      <c r="O30" s="397"/>
      <c r="P30" s="398"/>
      <c r="Q30" s="55"/>
    </row>
    <row r="31" spans="1:17" ht="17.25" thickBot="1">
      <c r="A31" s="387"/>
      <c r="B31" s="407"/>
      <c r="C31" s="54"/>
      <c r="D31" s="54"/>
      <c r="E31" s="402" t="s">
        <v>846</v>
      </c>
      <c r="F31" s="408"/>
      <c r="G31" s="74"/>
      <c r="H31" s="54"/>
      <c r="I31" s="53"/>
      <c r="J31" s="411" t="s">
        <v>847</v>
      </c>
      <c r="K31" s="414"/>
      <c r="L31" s="57"/>
      <c r="M31" s="54"/>
      <c r="N31" s="76"/>
      <c r="O31" s="77"/>
      <c r="P31" s="77"/>
      <c r="Q31" s="55"/>
    </row>
    <row r="32" spans="1:17" ht="15.75" customHeight="1">
      <c r="A32" s="415" t="s">
        <v>848</v>
      </c>
      <c r="B32" s="406"/>
      <c r="C32" s="54"/>
      <c r="D32" s="54"/>
      <c r="E32" s="402"/>
      <c r="F32" s="409"/>
      <c r="G32" s="59"/>
      <c r="H32" s="54"/>
      <c r="I32" s="53"/>
      <c r="J32" s="412"/>
      <c r="K32" s="414"/>
      <c r="L32" s="57"/>
      <c r="M32" s="54"/>
      <c r="N32" s="393" t="s">
        <v>849</v>
      </c>
      <c r="O32" s="395">
        <f>(O26+O29)/2</f>
        <v>0</v>
      </c>
      <c r="P32" s="396"/>
      <c r="Q32" s="55"/>
    </row>
    <row r="33" spans="1:17" ht="15.75" thickBot="1">
      <c r="A33" s="415"/>
      <c r="B33" s="416"/>
      <c r="C33" s="54"/>
      <c r="D33" s="54"/>
      <c r="E33" s="402"/>
      <c r="F33" s="410"/>
      <c r="G33" s="59"/>
      <c r="H33" s="54"/>
      <c r="I33" s="53"/>
      <c r="J33" s="413"/>
      <c r="K33" s="414"/>
      <c r="L33" s="57"/>
      <c r="M33" s="54"/>
      <c r="N33" s="394"/>
      <c r="O33" s="397"/>
      <c r="P33" s="398"/>
      <c r="Q33" s="55"/>
    </row>
    <row r="34" spans="1:17" ht="15.75" customHeight="1">
      <c r="A34" s="415"/>
      <c r="B34" s="416"/>
      <c r="C34" s="54"/>
      <c r="D34" s="54"/>
      <c r="E34" s="399" t="s">
        <v>850</v>
      </c>
      <c r="F34" s="401"/>
      <c r="G34" s="59"/>
      <c r="H34" s="54"/>
      <c r="I34" s="53"/>
      <c r="J34" s="78"/>
      <c r="K34" s="57"/>
      <c r="L34" s="57"/>
      <c r="M34" s="54"/>
      <c r="Q34" s="55"/>
    </row>
    <row r="35" spans="1:17" ht="24.6" customHeight="1">
      <c r="A35" s="415"/>
      <c r="B35" s="407"/>
      <c r="C35" s="54"/>
      <c r="D35" s="54"/>
      <c r="E35" s="400"/>
      <c r="F35" s="401"/>
      <c r="G35" s="59"/>
      <c r="H35" s="54"/>
      <c r="I35" s="53"/>
      <c r="J35" s="78"/>
      <c r="K35" s="57"/>
      <c r="L35" s="57"/>
      <c r="M35" s="54"/>
      <c r="N35" s="76"/>
      <c r="O35" s="79"/>
      <c r="P35" s="79"/>
      <c r="Q35" s="55"/>
    </row>
    <row r="36" spans="1:17" ht="15.75" customHeight="1">
      <c r="A36" s="385" t="s">
        <v>851</v>
      </c>
      <c r="B36" s="388"/>
      <c r="C36" s="54"/>
      <c r="D36" s="54"/>
      <c r="E36" s="402" t="s">
        <v>852</v>
      </c>
      <c r="F36" s="401"/>
      <c r="G36" s="59"/>
      <c r="H36" s="54"/>
      <c r="I36" s="53"/>
      <c r="J36" s="54"/>
      <c r="K36" s="57"/>
      <c r="L36" s="57"/>
      <c r="M36" s="54"/>
      <c r="Q36" s="55"/>
    </row>
    <row r="37" spans="1:17" ht="15.75" customHeight="1">
      <c r="A37" s="386"/>
      <c r="B37" s="388"/>
      <c r="C37" s="54"/>
      <c r="D37" s="54"/>
      <c r="E37" s="402"/>
      <c r="F37" s="401"/>
      <c r="G37" s="59"/>
      <c r="H37" s="54"/>
      <c r="I37" s="53"/>
      <c r="J37" s="68"/>
      <c r="K37" s="57"/>
      <c r="L37" s="57"/>
      <c r="M37" s="54"/>
      <c r="N37" s="80"/>
      <c r="Q37" s="55"/>
    </row>
    <row r="38" spans="1:17" ht="15" customHeight="1">
      <c r="A38" s="387"/>
      <c r="B38" s="388"/>
      <c r="C38" s="54"/>
      <c r="D38" s="54"/>
      <c r="E38" s="403" t="s">
        <v>853</v>
      </c>
      <c r="F38" s="401"/>
      <c r="G38" s="59"/>
      <c r="H38" s="54"/>
      <c r="I38" s="53"/>
      <c r="J38" s="54"/>
      <c r="K38" s="57"/>
      <c r="L38" s="57"/>
      <c r="M38" s="54"/>
      <c r="N38" s="81"/>
      <c r="Q38" s="55"/>
    </row>
    <row r="39" spans="1:17" ht="16.5" customHeight="1">
      <c r="A39" s="385" t="s">
        <v>854</v>
      </c>
      <c r="B39" s="388"/>
      <c r="C39" s="54"/>
      <c r="D39" s="54"/>
      <c r="E39" s="404"/>
      <c r="F39" s="401"/>
      <c r="G39" s="65"/>
      <c r="H39" s="54"/>
      <c r="I39" s="53"/>
      <c r="J39" s="54"/>
      <c r="K39" s="57"/>
      <c r="L39" s="57"/>
      <c r="M39" s="54"/>
      <c r="N39" s="80"/>
      <c r="Q39" s="55"/>
    </row>
    <row r="40" spans="1:17" ht="12.6" customHeight="1">
      <c r="A40" s="386"/>
      <c r="B40" s="388"/>
      <c r="C40" s="54"/>
      <c r="D40" s="54"/>
      <c r="E40" s="405"/>
      <c r="F40" s="401"/>
      <c r="G40" s="65"/>
      <c r="H40" s="54"/>
      <c r="I40" s="53"/>
      <c r="J40" s="54"/>
      <c r="K40" s="57"/>
      <c r="L40" s="57"/>
      <c r="M40" s="54"/>
      <c r="N40" s="54"/>
      <c r="Q40" s="55"/>
    </row>
    <row r="41" spans="1:17">
      <c r="A41" s="386"/>
      <c r="B41" s="388"/>
      <c r="C41" s="54"/>
      <c r="D41" s="54"/>
      <c r="F41" s="54"/>
      <c r="G41" s="65"/>
      <c r="H41" s="54"/>
      <c r="I41" s="54"/>
      <c r="J41" s="54"/>
      <c r="K41" s="57"/>
      <c r="L41" s="57"/>
      <c r="M41" s="54"/>
      <c r="N41" s="80"/>
      <c r="Q41" s="55"/>
    </row>
    <row r="42" spans="1:17" ht="15.75">
      <c r="A42" s="386"/>
      <c r="B42" s="388"/>
      <c r="C42" s="82"/>
      <c r="D42" s="82"/>
      <c r="E42" s="83" t="s">
        <v>855</v>
      </c>
      <c r="F42" s="84"/>
      <c r="G42" s="84"/>
      <c r="H42" s="84"/>
      <c r="I42" s="84"/>
      <c r="J42" s="83" t="s">
        <v>856</v>
      </c>
      <c r="K42" s="85"/>
      <c r="L42" s="85"/>
      <c r="M42" s="85"/>
      <c r="N42" s="83" t="s">
        <v>857</v>
      </c>
      <c r="O42" s="86"/>
      <c r="P42" s="86"/>
      <c r="Q42" s="87"/>
    </row>
    <row r="43" spans="1:17" ht="18.75" thickBot="1">
      <c r="A43" s="387"/>
      <c r="B43" s="388"/>
      <c r="C43" s="82"/>
      <c r="D43" s="82"/>
      <c r="E43" s="88" t="str">
        <f>UPPER(IF(Encoding!C3="","",Encoding!C3))</f>
        <v/>
      </c>
      <c r="F43" s="84"/>
      <c r="G43" s="84"/>
      <c r="H43" s="84"/>
      <c r="I43" s="84"/>
      <c r="J43" s="88" t="str">
        <f>IF(Encoding!E3="","",Encoding!E3)</f>
        <v/>
      </c>
      <c r="K43" s="89"/>
      <c r="L43" s="89"/>
      <c r="M43" s="89"/>
      <c r="N43" s="389" t="str">
        <f>Encoding!D30</f>
        <v>DR. AURELIO A. SANTISAS</v>
      </c>
      <c r="O43" s="389"/>
      <c r="P43" s="389"/>
      <c r="Q43" s="390"/>
    </row>
    <row r="44" spans="1:17" ht="16.5" thickBot="1">
      <c r="A44" s="90"/>
      <c r="B44" s="91"/>
      <c r="C44" s="91"/>
      <c r="D44" s="91"/>
      <c r="E44" s="92"/>
      <c r="F44" s="92"/>
      <c r="G44" s="92"/>
      <c r="H44" s="92"/>
      <c r="I44" s="92"/>
      <c r="J44" s="92"/>
      <c r="K44" s="93"/>
      <c r="L44" s="93"/>
      <c r="M44" s="93"/>
      <c r="N44" s="391"/>
      <c r="O44" s="391"/>
      <c r="P44" s="391"/>
      <c r="Q44" s="392"/>
    </row>
    <row r="45" spans="1:17">
      <c r="A45" s="60"/>
      <c r="B45" s="60"/>
      <c r="C45" s="60"/>
      <c r="D45" s="60"/>
      <c r="E45" s="60"/>
      <c r="F45" s="60"/>
      <c r="G45" s="60"/>
      <c r="H45" s="60"/>
      <c r="I45" s="60"/>
      <c r="J45" s="60"/>
      <c r="K45" s="94"/>
      <c r="L45" s="94"/>
      <c r="M45" s="60"/>
      <c r="N45" s="95"/>
    </row>
    <row r="46" spans="1:17">
      <c r="K46" s="96"/>
      <c r="L46" s="96"/>
    </row>
    <row r="47" spans="1:17">
      <c r="K47" s="96"/>
      <c r="L47" s="96"/>
    </row>
    <row r="48" spans="1:17">
      <c r="K48" s="96"/>
      <c r="L48" s="96"/>
    </row>
  </sheetData>
  <mergeCells count="104">
    <mergeCell ref="A1:Q1"/>
    <mergeCell ref="A2:E2"/>
    <mergeCell ref="J2:N2"/>
    <mergeCell ref="B3:C3"/>
    <mergeCell ref="F3:G3"/>
    <mergeCell ref="K3:L3"/>
    <mergeCell ref="O3:P3"/>
    <mergeCell ref="A5:A7"/>
    <mergeCell ref="B5:B7"/>
    <mergeCell ref="E5:E6"/>
    <mergeCell ref="F5:F6"/>
    <mergeCell ref="N6:N8"/>
    <mergeCell ref="O6:O8"/>
    <mergeCell ref="E7:E8"/>
    <mergeCell ref="F7:F8"/>
    <mergeCell ref="J7:J8"/>
    <mergeCell ref="K7:K8"/>
    <mergeCell ref="C4:C12"/>
    <mergeCell ref="H4:H12"/>
    <mergeCell ref="J4:J6"/>
    <mergeCell ref="K4:K6"/>
    <mergeCell ref="N4:N5"/>
    <mergeCell ref="O4:O5"/>
    <mergeCell ref="J11:J12"/>
    <mergeCell ref="K11:K12"/>
    <mergeCell ref="N11:N13"/>
    <mergeCell ref="O11:O13"/>
    <mergeCell ref="N14:N16"/>
    <mergeCell ref="O14:O16"/>
    <mergeCell ref="A8:A9"/>
    <mergeCell ref="B8:B9"/>
    <mergeCell ref="J9:J10"/>
    <mergeCell ref="K9:K10"/>
    <mergeCell ref="N9:N10"/>
    <mergeCell ref="O9:O10"/>
    <mergeCell ref="A10:A11"/>
    <mergeCell ref="B10:B11"/>
    <mergeCell ref="E10:E12"/>
    <mergeCell ref="F10:F12"/>
    <mergeCell ref="K18:L18"/>
    <mergeCell ref="E19:E20"/>
    <mergeCell ref="F19:F20"/>
    <mergeCell ref="J19:J23"/>
    <mergeCell ref="K19:K23"/>
    <mergeCell ref="A20:A21"/>
    <mergeCell ref="B20:B21"/>
    <mergeCell ref="A15:A17"/>
    <mergeCell ref="B15:B17"/>
    <mergeCell ref="C15:C25"/>
    <mergeCell ref="E15:E16"/>
    <mergeCell ref="F15:F16"/>
    <mergeCell ref="E17:E18"/>
    <mergeCell ref="F17:F18"/>
    <mergeCell ref="A18:A19"/>
    <mergeCell ref="B18:B19"/>
    <mergeCell ref="J13:J16"/>
    <mergeCell ref="K13:K16"/>
    <mergeCell ref="B14:C14"/>
    <mergeCell ref="F14:G14"/>
    <mergeCell ref="O20:P20"/>
    <mergeCell ref="E21:E22"/>
    <mergeCell ref="F21:F22"/>
    <mergeCell ref="A23:A25"/>
    <mergeCell ref="B23:B25"/>
    <mergeCell ref="E23:E25"/>
    <mergeCell ref="F23:F25"/>
    <mergeCell ref="J24:J25"/>
    <mergeCell ref="K24:K25"/>
    <mergeCell ref="N29:N30"/>
    <mergeCell ref="O29:P30"/>
    <mergeCell ref="A30:A31"/>
    <mergeCell ref="B30:B31"/>
    <mergeCell ref="E31:E33"/>
    <mergeCell ref="F31:F33"/>
    <mergeCell ref="J31:J33"/>
    <mergeCell ref="K31:K33"/>
    <mergeCell ref="A32:A35"/>
    <mergeCell ref="B32:B35"/>
    <mergeCell ref="A28:A29"/>
    <mergeCell ref="B28:B29"/>
    <mergeCell ref="E28:E30"/>
    <mergeCell ref="F28:F30"/>
    <mergeCell ref="J29:J30"/>
    <mergeCell ref="K29:K30"/>
    <mergeCell ref="J26:J28"/>
    <mergeCell ref="K26:K28"/>
    <mergeCell ref="N26:N27"/>
    <mergeCell ref="O26:P27"/>
    <mergeCell ref="B27:C27"/>
    <mergeCell ref="F27:G27"/>
    <mergeCell ref="A39:A43"/>
    <mergeCell ref="B39:B43"/>
    <mergeCell ref="N43:Q43"/>
    <mergeCell ref="N44:Q44"/>
    <mergeCell ref="N32:N33"/>
    <mergeCell ref="O32:P33"/>
    <mergeCell ref="E34:E35"/>
    <mergeCell ref="F34:F35"/>
    <mergeCell ref="A36:A38"/>
    <mergeCell ref="B36:B38"/>
    <mergeCell ref="E36:E37"/>
    <mergeCell ref="F36:F37"/>
    <mergeCell ref="E38:E40"/>
    <mergeCell ref="F38:F40"/>
  </mergeCells>
  <dataValidations count="1">
    <dataValidation type="whole" allowBlank="1" showInputMessage="1" showErrorMessage="1" sqref="B4:B12 B15:B25 B28:B43 F28:F40 F15:F25 F4:F12 K4:K16 O4:O16 K19:K33" xr:uid="{2E3144A3-E90B-4A1D-B269-297D8DF43C95}">
      <formula1>1</formula1>
      <formula2>5</formula2>
    </dataValidation>
  </dataValidations>
  <pageMargins left="0.23622047244094491" right="0.15748031496062992" top="0.27559055118110237" bottom="0.27559055118110237" header="0.11811023622047245" footer="0.19685039370078741"/>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548F0-6C13-4598-A18D-0050BC6915A2}">
  <sheetPr>
    <tabColor theme="9" tint="-0.499984740745262"/>
  </sheetPr>
  <dimension ref="A1:N25"/>
  <sheetViews>
    <sheetView view="pageBreakPreview" zoomScaleNormal="100" zoomScaleSheetLayoutView="100" workbookViewId="0">
      <selection activeCell="M9" sqref="M9"/>
    </sheetView>
  </sheetViews>
  <sheetFormatPr defaultRowHeight="15"/>
  <cols>
    <col min="1" max="1" width="2.42578125" customWidth="1"/>
    <col min="3" max="3" width="18.28515625" customWidth="1"/>
    <col min="4" max="4" width="7.42578125" customWidth="1"/>
    <col min="6" max="6" width="18.5703125" customWidth="1"/>
    <col min="7" max="7" width="9.7109375" customWidth="1"/>
    <col min="8" max="8" width="3.7109375" customWidth="1"/>
    <col min="9" max="9" width="23.7109375" customWidth="1"/>
    <col min="10" max="10" width="6.7109375" customWidth="1"/>
    <col min="11" max="11" width="7.42578125" customWidth="1"/>
    <col min="13" max="13" width="18.5703125" customWidth="1"/>
    <col min="14" max="14" width="3.5703125" customWidth="1"/>
    <col min="15" max="15" width="10" customWidth="1"/>
  </cols>
  <sheetData>
    <row r="1" spans="1:14" ht="9" customHeight="1"/>
    <row r="2" spans="1:14" ht="27" customHeight="1">
      <c r="A2" s="4"/>
    </row>
    <row r="3" spans="1:14" ht="15" customHeight="1"/>
    <row r="4" spans="1:14" ht="40.15" customHeight="1">
      <c r="C4" s="457" t="s">
        <v>777</v>
      </c>
      <c r="D4" s="458"/>
      <c r="E4" s="458"/>
      <c r="F4" s="459"/>
      <c r="G4" s="457" t="s">
        <v>15</v>
      </c>
      <c r="H4" s="458"/>
      <c r="I4" s="458"/>
      <c r="J4" s="459"/>
      <c r="K4" s="458" t="s">
        <v>778</v>
      </c>
      <c r="L4" s="458"/>
      <c r="M4" s="458"/>
      <c r="N4" s="459"/>
    </row>
    <row r="5" spans="1:14" ht="40.15" customHeight="1">
      <c r="C5" s="460" t="s">
        <v>779</v>
      </c>
      <c r="D5" s="461"/>
      <c r="E5" s="461"/>
      <c r="F5" s="462"/>
      <c r="G5" s="466">
        <f>Encoding!H30</f>
        <v>0</v>
      </c>
      <c r="H5" s="467"/>
      <c r="I5" s="467"/>
      <c r="J5" s="468"/>
      <c r="K5" s="460" t="str">
        <f>Encoding!H32</f>
        <v>POOR</v>
      </c>
      <c r="L5" s="461"/>
      <c r="M5" s="461"/>
      <c r="N5" s="462"/>
    </row>
    <row r="6" spans="1:14" ht="15" customHeight="1"/>
    <row r="7" spans="1:14" ht="15" customHeight="1">
      <c r="B7" s="85" t="s">
        <v>780</v>
      </c>
    </row>
    <row r="8" spans="1:14" ht="15" customHeight="1">
      <c r="N8" t="s">
        <v>781</v>
      </c>
    </row>
    <row r="9" spans="1:14" ht="15" customHeight="1">
      <c r="B9" t="s">
        <v>782</v>
      </c>
    </row>
    <row r="10" spans="1:14" ht="15" customHeight="1"/>
    <row r="11" spans="1:14" ht="38.65" customHeight="1">
      <c r="C11" s="6" t="s">
        <v>783</v>
      </c>
      <c r="D11" s="7"/>
      <c r="E11" s="463">
        <f>Encoding!C3</f>
        <v>0</v>
      </c>
      <c r="F11" s="464"/>
      <c r="G11" s="465"/>
      <c r="H11" s="469" t="s">
        <v>784</v>
      </c>
      <c r="I11" s="470"/>
      <c r="J11" s="471"/>
      <c r="K11" s="463">
        <f>'IPCRF_PART I'!I3</f>
        <v>0</v>
      </c>
      <c r="L11" s="464"/>
      <c r="M11" s="465"/>
    </row>
    <row r="12" spans="1:14" ht="25.15" customHeight="1">
      <c r="C12" s="454" t="s">
        <v>785</v>
      </c>
      <c r="D12" s="456"/>
      <c r="E12" s="444"/>
      <c r="F12" s="445"/>
      <c r="G12" s="446"/>
      <c r="H12" s="454" t="s">
        <v>785</v>
      </c>
      <c r="I12" s="455"/>
      <c r="J12" s="456"/>
      <c r="K12" s="444"/>
      <c r="L12" s="445"/>
      <c r="M12" s="446"/>
    </row>
    <row r="13" spans="1:14" ht="17.649999999999999" customHeight="1">
      <c r="C13" s="454" t="s">
        <v>786</v>
      </c>
      <c r="D13" s="456"/>
      <c r="E13" s="447">
        <f>Encoding!E5</f>
        <v>0</v>
      </c>
      <c r="F13" s="448"/>
      <c r="G13" s="449"/>
      <c r="H13" s="454" t="s">
        <v>786</v>
      </c>
      <c r="I13" s="455"/>
      <c r="J13" s="456"/>
      <c r="K13" s="447">
        <f>Encoding!E5</f>
        <v>0</v>
      </c>
      <c r="L13" s="448"/>
      <c r="M13" s="449"/>
    </row>
    <row r="14" spans="1:14" ht="15" customHeight="1"/>
    <row r="15" spans="1:14" ht="15" customHeight="1"/>
    <row r="16" spans="1:14" ht="15" customHeight="1"/>
    <row r="17" spans="2:14" ht="15" customHeight="1"/>
    <row r="18" spans="2:14" ht="41.65" customHeight="1">
      <c r="B18" s="451" t="s">
        <v>787</v>
      </c>
      <c r="C18" s="451"/>
      <c r="D18" s="451" t="s">
        <v>788</v>
      </c>
      <c r="E18" s="451"/>
      <c r="F18" s="451"/>
      <c r="G18" s="452" t="s">
        <v>789</v>
      </c>
      <c r="H18" s="452"/>
      <c r="I18" s="452"/>
      <c r="J18" s="451" t="s">
        <v>790</v>
      </c>
      <c r="K18" s="451"/>
      <c r="L18" s="451" t="s">
        <v>791</v>
      </c>
      <c r="M18" s="451"/>
      <c r="N18" s="451"/>
    </row>
    <row r="19" spans="2:14" ht="58.9" customHeight="1">
      <c r="B19" s="450"/>
      <c r="C19" s="450"/>
      <c r="D19" s="450"/>
      <c r="E19" s="450"/>
      <c r="F19" s="450"/>
      <c r="G19" s="450"/>
      <c r="H19" s="450"/>
      <c r="I19" s="450"/>
      <c r="J19" s="450"/>
      <c r="K19" s="450"/>
      <c r="L19" s="450"/>
      <c r="M19" s="450"/>
      <c r="N19" s="450"/>
    </row>
    <row r="20" spans="2:14" ht="58.9" customHeight="1">
      <c r="B20" s="450"/>
      <c r="C20" s="450"/>
      <c r="D20" s="450"/>
      <c r="E20" s="450"/>
      <c r="F20" s="450"/>
      <c r="G20" s="450"/>
      <c r="H20" s="450"/>
      <c r="I20" s="450"/>
      <c r="J20" s="450"/>
      <c r="K20" s="450"/>
      <c r="L20" s="450"/>
      <c r="M20" s="450"/>
      <c r="N20" s="450"/>
    </row>
    <row r="21" spans="2:14" ht="58.9" customHeight="1">
      <c r="B21" s="450"/>
      <c r="C21" s="450"/>
      <c r="D21" s="450"/>
      <c r="E21" s="450"/>
      <c r="F21" s="450"/>
      <c r="G21" s="450"/>
      <c r="H21" s="450"/>
      <c r="I21" s="450"/>
      <c r="J21" s="450"/>
      <c r="K21" s="450"/>
      <c r="L21" s="450"/>
      <c r="M21" s="450"/>
      <c r="N21" s="450"/>
    </row>
    <row r="22" spans="2:14" ht="23.65" customHeight="1"/>
    <row r="24" spans="2:14">
      <c r="B24" s="453" t="str">
        <f>IF(Encoding!E3="","",Encoding!E3)</f>
        <v/>
      </c>
      <c r="C24" s="453"/>
      <c r="D24" s="453"/>
      <c r="F24" s="453" t="str">
        <f>UPPER(IF(Encoding!C3="","",Encoding!C3))</f>
        <v/>
      </c>
      <c r="G24" s="453"/>
      <c r="H24" s="453"/>
      <c r="J24" s="453" t="str">
        <f>Encoding!D30</f>
        <v>DR. AURELIO A. SANTISAS</v>
      </c>
      <c r="K24" s="453"/>
      <c r="L24" s="453"/>
      <c r="M24" s="453"/>
      <c r="N24" s="453"/>
    </row>
    <row r="25" spans="2:14" s="5" customFormat="1">
      <c r="B25" s="442" t="s">
        <v>637</v>
      </c>
      <c r="C25" s="442"/>
      <c r="D25" s="442"/>
      <c r="F25" s="442" t="s">
        <v>792</v>
      </c>
      <c r="G25" s="442"/>
      <c r="H25" s="442"/>
      <c r="J25" s="443" t="s">
        <v>638</v>
      </c>
      <c r="K25" s="443"/>
      <c r="L25" s="443"/>
      <c r="M25" s="443"/>
      <c r="N25" s="443"/>
    </row>
  </sheetData>
  <sheetProtection algorithmName="SHA-512" hashValue="l6Ys+gvv33yrMvk/D0qB7pJbTEiAiP4MS3FdBTTyGZDsu4DjuHyaoz2Txg8s3nE6ZRTV+qyDUDqN7nkzt/aiLA==" saltValue="sOkj26d9qxJ52rZXB5ZxiA==" spinCount="100000" sheet="1" objects="1" scenarios="1"/>
  <mergeCells count="43">
    <mergeCell ref="G19:I19"/>
    <mergeCell ref="G20:I20"/>
    <mergeCell ref="G4:J4"/>
    <mergeCell ref="K4:N4"/>
    <mergeCell ref="K5:N5"/>
    <mergeCell ref="E11:G11"/>
    <mergeCell ref="K11:M11"/>
    <mergeCell ref="G5:J5"/>
    <mergeCell ref="C4:F4"/>
    <mergeCell ref="C5:F5"/>
    <mergeCell ref="H11:J11"/>
    <mergeCell ref="B24:D24"/>
    <mergeCell ref="J24:N24"/>
    <mergeCell ref="F24:H24"/>
    <mergeCell ref="H13:J13"/>
    <mergeCell ref="H12:J12"/>
    <mergeCell ref="C12:D12"/>
    <mergeCell ref="C13:D13"/>
    <mergeCell ref="E12:G12"/>
    <mergeCell ref="E13:G13"/>
    <mergeCell ref="L19:N19"/>
    <mergeCell ref="L20:N20"/>
    <mergeCell ref="L21:N21"/>
    <mergeCell ref="J19:K19"/>
    <mergeCell ref="J20:K20"/>
    <mergeCell ref="J21:K21"/>
    <mergeCell ref="L18:N18"/>
    <mergeCell ref="F25:H25"/>
    <mergeCell ref="B25:D25"/>
    <mergeCell ref="J25:N25"/>
    <mergeCell ref="K12:M12"/>
    <mergeCell ref="K13:M13"/>
    <mergeCell ref="D19:F19"/>
    <mergeCell ref="D20:F20"/>
    <mergeCell ref="D21:F21"/>
    <mergeCell ref="G21:I21"/>
    <mergeCell ref="B19:C19"/>
    <mergeCell ref="B20:C20"/>
    <mergeCell ref="B21:C21"/>
    <mergeCell ref="B18:C18"/>
    <mergeCell ref="D18:F18"/>
    <mergeCell ref="G18:I18"/>
    <mergeCell ref="J18:K18"/>
  </mergeCells>
  <pageMargins left="0.23622047244094491" right="0.70866141732283472" top="0.39370078740157483" bottom="0.43307086614173229" header="0.31496062992125984" footer="0.19685039370078741"/>
  <pageSetup paperSize="9" scale="8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B8659-B3CC-4882-A5A4-5521D81E46D8}">
  <sheetPr codeName="Sheet3"/>
  <dimension ref="A1:G507"/>
  <sheetViews>
    <sheetView topLeftCell="A18" workbookViewId="0">
      <selection activeCell="F23" sqref="F23"/>
    </sheetView>
  </sheetViews>
  <sheetFormatPr defaultRowHeight="15"/>
  <cols>
    <col min="1" max="1" width="11.42578125" customWidth="1"/>
    <col min="2" max="2" width="43" customWidth="1"/>
    <col min="3" max="3" width="16.28515625" customWidth="1"/>
    <col min="5" max="5" width="46" customWidth="1"/>
    <col min="6" max="6" width="37.7109375" customWidth="1"/>
    <col min="7" max="7" width="33.7109375" customWidth="1"/>
  </cols>
  <sheetData>
    <row r="1" spans="1:7">
      <c r="A1" t="s">
        <v>135</v>
      </c>
      <c r="B1" t="s">
        <v>136</v>
      </c>
      <c r="C1" t="s">
        <v>137</v>
      </c>
      <c r="E1" t="s">
        <v>635</v>
      </c>
      <c r="F1" t="s">
        <v>666</v>
      </c>
      <c r="G1" t="s">
        <v>667</v>
      </c>
    </row>
    <row r="2" spans="1:7">
      <c r="A2">
        <v>303824</v>
      </c>
      <c r="B2" t="s">
        <v>138</v>
      </c>
      <c r="C2" t="s">
        <v>139</v>
      </c>
      <c r="E2" t="s">
        <v>647</v>
      </c>
      <c r="F2" t="s">
        <v>664</v>
      </c>
      <c r="G2" t="s">
        <v>662</v>
      </c>
    </row>
    <row r="3" spans="1:7">
      <c r="A3">
        <v>303825</v>
      </c>
      <c r="B3" t="s">
        <v>140</v>
      </c>
      <c r="C3" t="s">
        <v>139</v>
      </c>
      <c r="E3" t="s">
        <v>648</v>
      </c>
      <c r="F3" t="s">
        <v>665</v>
      </c>
      <c r="G3" t="s">
        <v>663</v>
      </c>
    </row>
    <row r="4" spans="1:7">
      <c r="A4">
        <v>303826</v>
      </c>
      <c r="B4" t="s">
        <v>141</v>
      </c>
      <c r="C4" t="s">
        <v>139</v>
      </c>
      <c r="E4" t="s">
        <v>649</v>
      </c>
    </row>
    <row r="5" spans="1:7">
      <c r="A5">
        <v>303841</v>
      </c>
      <c r="B5" t="s">
        <v>142</v>
      </c>
      <c r="C5" t="s">
        <v>139</v>
      </c>
      <c r="E5" t="s">
        <v>650</v>
      </c>
    </row>
    <row r="6" spans="1:7">
      <c r="A6">
        <v>303847</v>
      </c>
      <c r="B6" t="s">
        <v>143</v>
      </c>
      <c r="C6" t="s">
        <v>139</v>
      </c>
      <c r="E6" t="s">
        <v>651</v>
      </c>
      <c r="F6" t="s">
        <v>668</v>
      </c>
    </row>
    <row r="7" spans="1:7">
      <c r="A7">
        <v>303829</v>
      </c>
      <c r="B7" t="s">
        <v>144</v>
      </c>
      <c r="C7" t="s">
        <v>145</v>
      </c>
      <c r="E7" t="s">
        <v>654</v>
      </c>
    </row>
    <row r="8" spans="1:7">
      <c r="A8">
        <v>303830</v>
      </c>
      <c r="B8" t="s">
        <v>146</v>
      </c>
      <c r="C8" t="s">
        <v>145</v>
      </c>
      <c r="E8" t="s">
        <v>652</v>
      </c>
    </row>
    <row r="9" spans="1:7">
      <c r="A9">
        <v>303834</v>
      </c>
      <c r="B9" t="s">
        <v>147</v>
      </c>
      <c r="C9" t="s">
        <v>145</v>
      </c>
      <c r="E9" t="s">
        <v>655</v>
      </c>
    </row>
    <row r="10" spans="1:7">
      <c r="A10">
        <v>500241</v>
      </c>
      <c r="B10" t="s">
        <v>148</v>
      </c>
      <c r="C10" t="s">
        <v>145</v>
      </c>
      <c r="E10" t="s">
        <v>657</v>
      </c>
      <c r="F10" t="s">
        <v>765</v>
      </c>
    </row>
    <row r="11" spans="1:7">
      <c r="A11">
        <v>314305</v>
      </c>
      <c r="B11" t="s">
        <v>149</v>
      </c>
      <c r="C11" t="s">
        <v>145</v>
      </c>
      <c r="E11" t="s">
        <v>659</v>
      </c>
      <c r="F11" t="s">
        <v>766</v>
      </c>
    </row>
    <row r="12" spans="1:7">
      <c r="A12">
        <v>303828</v>
      </c>
      <c r="B12" t="s">
        <v>150</v>
      </c>
      <c r="C12" t="s">
        <v>151</v>
      </c>
      <c r="E12" t="s">
        <v>656</v>
      </c>
      <c r="F12" t="s">
        <v>767</v>
      </c>
    </row>
    <row r="13" spans="1:7">
      <c r="A13">
        <v>303831</v>
      </c>
      <c r="B13" t="s">
        <v>152</v>
      </c>
      <c r="C13" t="s">
        <v>151</v>
      </c>
      <c r="E13" t="s">
        <v>658</v>
      </c>
    </row>
    <row r="14" spans="1:7">
      <c r="A14">
        <v>303832</v>
      </c>
      <c r="B14" t="s">
        <v>153</v>
      </c>
      <c r="C14" t="s">
        <v>151</v>
      </c>
      <c r="E14" t="s">
        <v>660</v>
      </c>
      <c r="F14" t="s">
        <v>769</v>
      </c>
    </row>
    <row r="15" spans="1:7">
      <c r="A15">
        <v>303833</v>
      </c>
      <c r="B15" t="s">
        <v>154</v>
      </c>
      <c r="C15" t="s">
        <v>151</v>
      </c>
      <c r="E15" t="s">
        <v>661</v>
      </c>
      <c r="F15" t="s">
        <v>770</v>
      </c>
    </row>
    <row r="16" spans="1:7">
      <c r="A16">
        <v>303835</v>
      </c>
      <c r="B16" t="s">
        <v>155</v>
      </c>
      <c r="C16" t="s">
        <v>151</v>
      </c>
      <c r="E16" t="s">
        <v>653</v>
      </c>
      <c r="F16" t="s">
        <v>771</v>
      </c>
    </row>
    <row r="17" spans="1:6">
      <c r="A17">
        <v>314302</v>
      </c>
      <c r="B17" t="s">
        <v>156</v>
      </c>
      <c r="C17" t="s">
        <v>151</v>
      </c>
      <c r="E17" t="s">
        <v>643</v>
      </c>
    </row>
    <row r="18" spans="1:6">
      <c r="A18">
        <v>314314</v>
      </c>
      <c r="B18" t="s">
        <v>157</v>
      </c>
      <c r="C18" t="s">
        <v>151</v>
      </c>
      <c r="E18" t="s">
        <v>644</v>
      </c>
    </row>
    <row r="19" spans="1:6">
      <c r="A19">
        <v>303837</v>
      </c>
      <c r="B19" t="s">
        <v>158</v>
      </c>
      <c r="C19" t="s">
        <v>159</v>
      </c>
      <c r="E19" t="s">
        <v>645</v>
      </c>
      <c r="F19" s="2">
        <v>44562</v>
      </c>
    </row>
    <row r="20" spans="1:6">
      <c r="A20">
        <v>303838</v>
      </c>
      <c r="B20" t="s">
        <v>160</v>
      </c>
      <c r="C20" t="s">
        <v>161</v>
      </c>
      <c r="E20" t="s">
        <v>646</v>
      </c>
      <c r="F20" s="2">
        <v>45290</v>
      </c>
    </row>
    <row r="21" spans="1:6">
      <c r="A21">
        <v>303844</v>
      </c>
      <c r="B21" t="s">
        <v>162</v>
      </c>
      <c r="C21" t="s">
        <v>161</v>
      </c>
      <c r="E21" t="s">
        <v>641</v>
      </c>
    </row>
    <row r="22" spans="1:6">
      <c r="A22">
        <v>303854</v>
      </c>
      <c r="B22" t="s">
        <v>163</v>
      </c>
      <c r="C22" t="s">
        <v>161</v>
      </c>
      <c r="E22" t="s">
        <v>639</v>
      </c>
    </row>
    <row r="23" spans="1:6">
      <c r="A23">
        <v>303855</v>
      </c>
      <c r="B23" t="s">
        <v>164</v>
      </c>
      <c r="C23" t="s">
        <v>161</v>
      </c>
      <c r="E23" t="s">
        <v>640</v>
      </c>
    </row>
    <row r="24" spans="1:6">
      <c r="A24">
        <v>314312</v>
      </c>
      <c r="B24" t="s">
        <v>165</v>
      </c>
      <c r="C24" t="s">
        <v>161</v>
      </c>
      <c r="E24" t="s">
        <v>642</v>
      </c>
    </row>
    <row r="25" spans="1:6">
      <c r="A25">
        <v>314313</v>
      </c>
      <c r="B25" t="s">
        <v>166</v>
      </c>
      <c r="C25" t="s">
        <v>161</v>
      </c>
    </row>
    <row r="26" spans="1:6">
      <c r="A26">
        <v>314322</v>
      </c>
      <c r="B26" t="s">
        <v>167</v>
      </c>
      <c r="C26" t="s">
        <v>161</v>
      </c>
    </row>
    <row r="27" spans="1:6">
      <c r="A27">
        <v>303827</v>
      </c>
      <c r="B27" t="s">
        <v>168</v>
      </c>
      <c r="C27" t="s">
        <v>169</v>
      </c>
    </row>
    <row r="28" spans="1:6">
      <c r="A28">
        <v>303839</v>
      </c>
      <c r="B28" t="s">
        <v>170</v>
      </c>
      <c r="C28" t="s">
        <v>169</v>
      </c>
      <c r="E28">
        <v>0.1</v>
      </c>
    </row>
    <row r="29" spans="1:6">
      <c r="A29">
        <v>303840</v>
      </c>
      <c r="B29" t="s">
        <v>171</v>
      </c>
      <c r="C29" t="s">
        <v>169</v>
      </c>
      <c r="E29">
        <v>0.08</v>
      </c>
    </row>
    <row r="30" spans="1:6">
      <c r="A30">
        <v>314311</v>
      </c>
      <c r="B30" t="s">
        <v>172</v>
      </c>
      <c r="C30" t="s">
        <v>169</v>
      </c>
      <c r="E30">
        <v>7.0000000000000007E-2</v>
      </c>
    </row>
    <row r="31" spans="1:6">
      <c r="A31">
        <v>314321</v>
      </c>
      <c r="B31" t="s">
        <v>173</v>
      </c>
      <c r="C31" t="s">
        <v>169</v>
      </c>
      <c r="E31">
        <v>0.08</v>
      </c>
    </row>
    <row r="32" spans="1:6">
      <c r="A32">
        <v>303852</v>
      </c>
      <c r="B32" t="s">
        <v>174</v>
      </c>
      <c r="C32" t="s">
        <v>175</v>
      </c>
      <c r="E32">
        <v>0.05</v>
      </c>
    </row>
    <row r="33" spans="1:5">
      <c r="A33">
        <v>314315</v>
      </c>
      <c r="B33" t="s">
        <v>176</v>
      </c>
      <c r="C33" t="s">
        <v>175</v>
      </c>
      <c r="E33">
        <v>0.05</v>
      </c>
    </row>
    <row r="34" spans="1:5">
      <c r="A34">
        <v>303842</v>
      </c>
      <c r="B34" t="s">
        <v>177</v>
      </c>
      <c r="C34" t="s">
        <v>178</v>
      </c>
      <c r="E34">
        <v>0.1</v>
      </c>
    </row>
    <row r="35" spans="1:5">
      <c r="A35">
        <v>303845</v>
      </c>
      <c r="B35" t="s">
        <v>179</v>
      </c>
      <c r="C35" t="s">
        <v>178</v>
      </c>
      <c r="E35">
        <v>7.0000000000000007E-2</v>
      </c>
    </row>
    <row r="36" spans="1:5">
      <c r="A36">
        <v>303846</v>
      </c>
      <c r="B36" t="s">
        <v>180</v>
      </c>
      <c r="C36" t="s">
        <v>178</v>
      </c>
      <c r="E36">
        <v>0.05</v>
      </c>
    </row>
    <row r="37" spans="1:5">
      <c r="A37">
        <v>314325</v>
      </c>
      <c r="B37" t="s">
        <v>181</v>
      </c>
      <c r="C37" t="s">
        <v>178</v>
      </c>
      <c r="E37">
        <v>0.05</v>
      </c>
    </row>
    <row r="38" spans="1:5">
      <c r="A38">
        <v>303849</v>
      </c>
      <c r="B38" t="s">
        <v>182</v>
      </c>
      <c r="C38" t="s">
        <v>183</v>
      </c>
      <c r="E38">
        <v>0.05</v>
      </c>
    </row>
    <row r="39" spans="1:5">
      <c r="A39">
        <v>303861</v>
      </c>
      <c r="B39" t="s">
        <v>184</v>
      </c>
      <c r="C39" t="s">
        <v>183</v>
      </c>
      <c r="E39">
        <v>0.05</v>
      </c>
    </row>
    <row r="40" spans="1:5">
      <c r="A40">
        <v>303862</v>
      </c>
      <c r="B40" t="s">
        <v>185</v>
      </c>
      <c r="C40" t="s">
        <v>183</v>
      </c>
      <c r="E40">
        <v>0.05</v>
      </c>
    </row>
    <row r="41" spans="1:5">
      <c r="A41">
        <v>303863</v>
      </c>
      <c r="B41" t="s">
        <v>186</v>
      </c>
      <c r="C41" t="s">
        <v>183</v>
      </c>
      <c r="E41">
        <v>0.05</v>
      </c>
    </row>
    <row r="42" spans="1:5">
      <c r="A42">
        <v>314307</v>
      </c>
      <c r="B42" t="s">
        <v>187</v>
      </c>
      <c r="C42" t="s">
        <v>183</v>
      </c>
      <c r="E42">
        <v>0.05</v>
      </c>
    </row>
    <row r="43" spans="1:5">
      <c r="A43">
        <v>314320</v>
      </c>
      <c r="B43" t="s">
        <v>188</v>
      </c>
      <c r="C43" t="s">
        <v>183</v>
      </c>
      <c r="E43">
        <v>0.05</v>
      </c>
    </row>
    <row r="44" spans="1:5">
      <c r="A44">
        <v>302764</v>
      </c>
      <c r="B44" t="s">
        <v>189</v>
      </c>
      <c r="C44" t="s">
        <v>183</v>
      </c>
    </row>
    <row r="45" spans="1:5">
      <c r="A45">
        <v>303851</v>
      </c>
      <c r="B45" t="s">
        <v>190</v>
      </c>
      <c r="C45" t="s">
        <v>191</v>
      </c>
    </row>
    <row r="46" spans="1:5">
      <c r="A46">
        <v>314310</v>
      </c>
      <c r="B46" t="s">
        <v>192</v>
      </c>
      <c r="C46" t="s">
        <v>191</v>
      </c>
    </row>
    <row r="47" spans="1:5">
      <c r="A47">
        <v>303836</v>
      </c>
      <c r="B47" t="s">
        <v>193</v>
      </c>
      <c r="C47" t="s">
        <v>194</v>
      </c>
    </row>
    <row r="48" spans="1:5">
      <c r="A48">
        <v>303850</v>
      </c>
      <c r="B48" t="s">
        <v>195</v>
      </c>
      <c r="C48" t="s">
        <v>194</v>
      </c>
    </row>
    <row r="49" spans="1:3">
      <c r="A49">
        <v>303856</v>
      </c>
      <c r="B49" t="s">
        <v>196</v>
      </c>
      <c r="C49" t="s">
        <v>194</v>
      </c>
    </row>
    <row r="50" spans="1:3">
      <c r="A50">
        <v>303857</v>
      </c>
      <c r="B50" t="s">
        <v>197</v>
      </c>
      <c r="C50" t="s">
        <v>194</v>
      </c>
    </row>
    <row r="51" spans="1:3">
      <c r="A51">
        <v>303858</v>
      </c>
      <c r="B51" t="s">
        <v>198</v>
      </c>
      <c r="C51" t="s">
        <v>194</v>
      </c>
    </row>
    <row r="52" spans="1:3">
      <c r="A52">
        <v>314301</v>
      </c>
      <c r="B52" t="s">
        <v>199</v>
      </c>
      <c r="C52" t="s">
        <v>194</v>
      </c>
    </row>
    <row r="53" spans="1:3">
      <c r="A53">
        <v>303866</v>
      </c>
      <c r="B53" t="s">
        <v>200</v>
      </c>
      <c r="C53" t="s">
        <v>201</v>
      </c>
    </row>
    <row r="54" spans="1:3">
      <c r="A54">
        <v>303867</v>
      </c>
      <c r="B54" t="s">
        <v>202</v>
      </c>
      <c r="C54" t="s">
        <v>201</v>
      </c>
    </row>
    <row r="55" spans="1:3">
      <c r="A55">
        <v>303868</v>
      </c>
      <c r="B55" t="s">
        <v>203</v>
      </c>
      <c r="C55" t="s">
        <v>201</v>
      </c>
    </row>
    <row r="56" spans="1:3">
      <c r="A56">
        <v>314309</v>
      </c>
      <c r="B56" t="s">
        <v>204</v>
      </c>
      <c r="C56" t="s">
        <v>201</v>
      </c>
    </row>
    <row r="57" spans="1:3">
      <c r="A57">
        <v>314319</v>
      </c>
      <c r="B57" t="s">
        <v>205</v>
      </c>
      <c r="C57" t="s">
        <v>201</v>
      </c>
    </row>
    <row r="58" spans="1:3">
      <c r="A58">
        <v>501386</v>
      </c>
      <c r="B58" t="s">
        <v>206</v>
      </c>
      <c r="C58" t="s">
        <v>207</v>
      </c>
    </row>
    <row r="59" spans="1:3">
      <c r="A59">
        <v>303843</v>
      </c>
      <c r="B59" t="s">
        <v>208</v>
      </c>
      <c r="C59" t="s">
        <v>209</v>
      </c>
    </row>
    <row r="60" spans="1:3">
      <c r="A60">
        <v>303848</v>
      </c>
      <c r="B60" t="s">
        <v>210</v>
      </c>
      <c r="C60" t="s">
        <v>209</v>
      </c>
    </row>
    <row r="61" spans="1:3">
      <c r="A61">
        <v>303864</v>
      </c>
      <c r="B61" t="s">
        <v>211</v>
      </c>
      <c r="C61" t="s">
        <v>209</v>
      </c>
    </row>
    <row r="62" spans="1:3">
      <c r="A62">
        <v>303865</v>
      </c>
      <c r="B62" t="s">
        <v>212</v>
      </c>
      <c r="C62" t="s">
        <v>209</v>
      </c>
    </row>
    <row r="63" spans="1:3">
      <c r="A63">
        <v>314316</v>
      </c>
      <c r="B63" t="s">
        <v>213</v>
      </c>
      <c r="C63" t="s">
        <v>209</v>
      </c>
    </row>
    <row r="64" spans="1:3">
      <c r="A64">
        <v>303870</v>
      </c>
      <c r="B64" t="s">
        <v>214</v>
      </c>
      <c r="C64" t="s">
        <v>215</v>
      </c>
    </row>
    <row r="65" spans="1:3">
      <c r="A65">
        <v>303871</v>
      </c>
      <c r="B65" t="s">
        <v>216</v>
      </c>
      <c r="C65" t="s">
        <v>215</v>
      </c>
    </row>
    <row r="66" spans="1:3">
      <c r="A66">
        <v>314308</v>
      </c>
      <c r="B66" t="s">
        <v>217</v>
      </c>
      <c r="C66" t="s">
        <v>215</v>
      </c>
    </row>
    <row r="67" spans="1:3">
      <c r="A67">
        <v>303853</v>
      </c>
      <c r="B67" t="s">
        <v>218</v>
      </c>
      <c r="C67" t="s">
        <v>219</v>
      </c>
    </row>
    <row r="68" spans="1:3">
      <c r="A68">
        <v>303860</v>
      </c>
      <c r="B68" t="s">
        <v>220</v>
      </c>
      <c r="C68" t="s">
        <v>219</v>
      </c>
    </row>
    <row r="69" spans="1:3">
      <c r="A69">
        <v>303872</v>
      </c>
      <c r="B69" t="s">
        <v>221</v>
      </c>
      <c r="C69" t="s">
        <v>219</v>
      </c>
    </row>
    <row r="70" spans="1:3">
      <c r="A70">
        <v>303873</v>
      </c>
      <c r="B70" t="s">
        <v>222</v>
      </c>
      <c r="C70" t="s">
        <v>219</v>
      </c>
    </row>
    <row r="71" spans="1:3">
      <c r="A71">
        <v>314317</v>
      </c>
      <c r="B71" t="s">
        <v>223</v>
      </c>
      <c r="C71" t="s">
        <v>219</v>
      </c>
    </row>
    <row r="72" spans="1:3">
      <c r="A72">
        <v>314318</v>
      </c>
      <c r="B72" t="s">
        <v>224</v>
      </c>
      <c r="C72" t="s">
        <v>219</v>
      </c>
    </row>
    <row r="73" spans="1:3">
      <c r="A73">
        <v>314323</v>
      </c>
      <c r="B73" t="s">
        <v>225</v>
      </c>
      <c r="C73" t="s">
        <v>219</v>
      </c>
    </row>
    <row r="74" spans="1:3">
      <c r="A74">
        <v>314324</v>
      </c>
      <c r="B74" t="s">
        <v>226</v>
      </c>
      <c r="C74" t="s">
        <v>219</v>
      </c>
    </row>
    <row r="75" spans="1:3">
      <c r="A75">
        <v>303859</v>
      </c>
      <c r="B75" t="s">
        <v>227</v>
      </c>
      <c r="C75" t="s">
        <v>228</v>
      </c>
    </row>
    <row r="76" spans="1:3">
      <c r="A76">
        <v>303874</v>
      </c>
      <c r="B76" t="s">
        <v>229</v>
      </c>
      <c r="C76" t="s">
        <v>228</v>
      </c>
    </row>
    <row r="77" spans="1:3">
      <c r="A77">
        <v>303875</v>
      </c>
      <c r="B77" t="s">
        <v>230</v>
      </c>
      <c r="C77" t="s">
        <v>228</v>
      </c>
    </row>
    <row r="78" spans="1:3">
      <c r="A78">
        <v>314304</v>
      </c>
      <c r="B78" t="s">
        <v>231</v>
      </c>
      <c r="C78" t="s">
        <v>228</v>
      </c>
    </row>
    <row r="79" spans="1:3">
      <c r="A79">
        <v>314306</v>
      </c>
      <c r="B79" t="s">
        <v>232</v>
      </c>
      <c r="C79" t="s">
        <v>228</v>
      </c>
    </row>
    <row r="80" spans="1:3">
      <c r="A80">
        <v>314326</v>
      </c>
      <c r="B80" t="s">
        <v>233</v>
      </c>
      <c r="C80" t="s">
        <v>228</v>
      </c>
    </row>
    <row r="81" spans="1:3">
      <c r="A81">
        <v>501384</v>
      </c>
      <c r="B81" t="s">
        <v>234</v>
      </c>
      <c r="C81" t="s">
        <v>228</v>
      </c>
    </row>
    <row r="82" spans="1:3">
      <c r="A82">
        <v>125509</v>
      </c>
      <c r="B82" t="s">
        <v>235</v>
      </c>
      <c r="C82" t="s">
        <v>139</v>
      </c>
    </row>
    <row r="83" spans="1:3">
      <c r="A83">
        <v>125510</v>
      </c>
      <c r="B83" t="s">
        <v>236</v>
      </c>
      <c r="C83" t="s">
        <v>139</v>
      </c>
    </row>
    <row r="84" spans="1:3">
      <c r="A84">
        <v>125511</v>
      </c>
      <c r="B84" t="s">
        <v>237</v>
      </c>
      <c r="C84" t="s">
        <v>139</v>
      </c>
    </row>
    <row r="85" spans="1:3">
      <c r="A85">
        <v>125512</v>
      </c>
      <c r="B85" t="s">
        <v>238</v>
      </c>
      <c r="C85" t="s">
        <v>139</v>
      </c>
    </row>
    <row r="86" spans="1:3">
      <c r="A86">
        <v>125513</v>
      </c>
      <c r="B86" t="s">
        <v>239</v>
      </c>
      <c r="C86" t="s">
        <v>139</v>
      </c>
    </row>
    <row r="87" spans="1:3">
      <c r="A87">
        <v>125514</v>
      </c>
      <c r="B87" t="s">
        <v>240</v>
      </c>
      <c r="C87" t="s">
        <v>139</v>
      </c>
    </row>
    <row r="88" spans="1:3">
      <c r="A88">
        <v>125515</v>
      </c>
      <c r="B88" t="s">
        <v>241</v>
      </c>
      <c r="C88" t="s">
        <v>139</v>
      </c>
    </row>
    <row r="89" spans="1:3">
      <c r="A89">
        <v>125516</v>
      </c>
      <c r="B89" t="s">
        <v>242</v>
      </c>
      <c r="C89" t="s">
        <v>139</v>
      </c>
    </row>
    <row r="90" spans="1:3">
      <c r="A90">
        <v>125517</v>
      </c>
      <c r="B90" t="s">
        <v>243</v>
      </c>
      <c r="C90" t="s">
        <v>139</v>
      </c>
    </row>
    <row r="91" spans="1:3">
      <c r="A91">
        <v>125518</v>
      </c>
      <c r="B91" t="s">
        <v>244</v>
      </c>
      <c r="C91" t="s">
        <v>139</v>
      </c>
    </row>
    <row r="92" spans="1:3">
      <c r="A92">
        <v>125519</v>
      </c>
      <c r="B92" t="s">
        <v>245</v>
      </c>
      <c r="C92" t="s">
        <v>139</v>
      </c>
    </row>
    <row r="93" spans="1:3">
      <c r="A93">
        <v>125520</v>
      </c>
      <c r="B93" t="s">
        <v>246</v>
      </c>
      <c r="C93" t="s">
        <v>139</v>
      </c>
    </row>
    <row r="94" spans="1:3">
      <c r="A94">
        <v>125521</v>
      </c>
      <c r="B94" t="s">
        <v>247</v>
      </c>
      <c r="C94" t="s">
        <v>139</v>
      </c>
    </row>
    <row r="95" spans="1:3">
      <c r="A95">
        <v>125522</v>
      </c>
      <c r="B95" t="s">
        <v>248</v>
      </c>
      <c r="C95" t="s">
        <v>139</v>
      </c>
    </row>
    <row r="96" spans="1:3">
      <c r="A96">
        <v>125523</v>
      </c>
      <c r="B96" t="s">
        <v>249</v>
      </c>
      <c r="C96" t="s">
        <v>139</v>
      </c>
    </row>
    <row r="97" spans="1:3">
      <c r="A97">
        <v>125524</v>
      </c>
      <c r="B97" t="s">
        <v>250</v>
      </c>
      <c r="C97" t="s">
        <v>139</v>
      </c>
    </row>
    <row r="98" spans="1:3">
      <c r="A98">
        <v>125525</v>
      </c>
      <c r="B98" t="s">
        <v>251</v>
      </c>
      <c r="C98" t="s">
        <v>139</v>
      </c>
    </row>
    <row r="99" spans="1:3">
      <c r="A99">
        <v>125526</v>
      </c>
      <c r="B99" t="s">
        <v>252</v>
      </c>
      <c r="C99" t="s">
        <v>139</v>
      </c>
    </row>
    <row r="100" spans="1:3">
      <c r="A100">
        <v>125528</v>
      </c>
      <c r="B100" t="s">
        <v>253</v>
      </c>
      <c r="C100" t="s">
        <v>139</v>
      </c>
    </row>
    <row r="101" spans="1:3">
      <c r="A101">
        <v>125529</v>
      </c>
      <c r="B101" t="s">
        <v>254</v>
      </c>
      <c r="C101" t="s">
        <v>139</v>
      </c>
    </row>
    <row r="102" spans="1:3">
      <c r="A102">
        <v>125530</v>
      </c>
      <c r="B102" t="s">
        <v>255</v>
      </c>
      <c r="C102" t="s">
        <v>139</v>
      </c>
    </row>
    <row r="103" spans="1:3">
      <c r="A103">
        <v>125531</v>
      </c>
      <c r="B103" t="s">
        <v>256</v>
      </c>
      <c r="C103" t="s">
        <v>139</v>
      </c>
    </row>
    <row r="104" spans="1:3">
      <c r="A104">
        <v>125532</v>
      </c>
      <c r="B104" t="s">
        <v>257</v>
      </c>
      <c r="C104" t="s">
        <v>139</v>
      </c>
    </row>
    <row r="105" spans="1:3">
      <c r="A105">
        <v>125533</v>
      </c>
      <c r="B105" t="s">
        <v>258</v>
      </c>
      <c r="C105" t="s">
        <v>139</v>
      </c>
    </row>
    <row r="106" spans="1:3">
      <c r="A106">
        <v>125534</v>
      </c>
      <c r="B106" t="s">
        <v>259</v>
      </c>
      <c r="C106" t="s">
        <v>139</v>
      </c>
    </row>
    <row r="107" spans="1:3">
      <c r="A107">
        <v>125535</v>
      </c>
      <c r="B107" t="s">
        <v>260</v>
      </c>
      <c r="C107" t="s">
        <v>139</v>
      </c>
    </row>
    <row r="108" spans="1:3">
      <c r="A108">
        <v>125536</v>
      </c>
      <c r="B108" t="s">
        <v>261</v>
      </c>
      <c r="C108" t="s">
        <v>139</v>
      </c>
    </row>
    <row r="109" spans="1:3">
      <c r="A109">
        <v>125537</v>
      </c>
      <c r="B109" t="s">
        <v>262</v>
      </c>
      <c r="C109" t="s">
        <v>139</v>
      </c>
    </row>
    <row r="110" spans="1:3">
      <c r="A110">
        <v>196501</v>
      </c>
      <c r="B110" t="s">
        <v>263</v>
      </c>
      <c r="C110" t="s">
        <v>139</v>
      </c>
    </row>
    <row r="111" spans="1:3">
      <c r="A111">
        <v>125538</v>
      </c>
      <c r="B111" t="s">
        <v>264</v>
      </c>
      <c r="C111" t="s">
        <v>145</v>
      </c>
    </row>
    <row r="112" spans="1:3">
      <c r="A112">
        <v>125539</v>
      </c>
      <c r="B112" t="s">
        <v>265</v>
      </c>
      <c r="C112" t="s">
        <v>145</v>
      </c>
    </row>
    <row r="113" spans="1:3">
      <c r="A113">
        <v>125540</v>
      </c>
      <c r="B113" t="s">
        <v>266</v>
      </c>
      <c r="C113" t="s">
        <v>145</v>
      </c>
    </row>
    <row r="114" spans="1:3">
      <c r="A114">
        <v>125541</v>
      </c>
      <c r="B114" t="s">
        <v>267</v>
      </c>
      <c r="C114" t="s">
        <v>145</v>
      </c>
    </row>
    <row r="115" spans="1:3">
      <c r="A115">
        <v>125542</v>
      </c>
      <c r="B115" t="s">
        <v>268</v>
      </c>
      <c r="C115" t="s">
        <v>145</v>
      </c>
    </row>
    <row r="116" spans="1:3">
      <c r="A116">
        <v>125543</v>
      </c>
      <c r="B116" t="s">
        <v>269</v>
      </c>
      <c r="C116" t="s">
        <v>145</v>
      </c>
    </row>
    <row r="117" spans="1:3">
      <c r="A117">
        <v>125544</v>
      </c>
      <c r="B117" t="s">
        <v>270</v>
      </c>
      <c r="C117" t="s">
        <v>145</v>
      </c>
    </row>
    <row r="118" spans="1:3">
      <c r="A118">
        <v>125545</v>
      </c>
      <c r="B118" t="s">
        <v>271</v>
      </c>
      <c r="C118" t="s">
        <v>145</v>
      </c>
    </row>
    <row r="119" spans="1:3">
      <c r="A119">
        <v>125546</v>
      </c>
      <c r="B119" t="s">
        <v>272</v>
      </c>
      <c r="C119" t="s">
        <v>145</v>
      </c>
    </row>
    <row r="120" spans="1:3">
      <c r="A120">
        <v>125547</v>
      </c>
      <c r="B120" t="s">
        <v>273</v>
      </c>
      <c r="C120" t="s">
        <v>145</v>
      </c>
    </row>
    <row r="121" spans="1:3">
      <c r="A121">
        <v>125548</v>
      </c>
      <c r="B121" t="s">
        <v>274</v>
      </c>
      <c r="C121" t="s">
        <v>145</v>
      </c>
    </row>
    <row r="122" spans="1:3">
      <c r="A122">
        <v>125549</v>
      </c>
      <c r="B122" t="s">
        <v>275</v>
      </c>
      <c r="C122" t="s">
        <v>145</v>
      </c>
    </row>
    <row r="123" spans="1:3">
      <c r="A123">
        <v>125550</v>
      </c>
      <c r="B123" t="s">
        <v>276</v>
      </c>
      <c r="C123" t="s">
        <v>145</v>
      </c>
    </row>
    <row r="124" spans="1:3">
      <c r="A124">
        <v>125551</v>
      </c>
      <c r="B124" t="s">
        <v>277</v>
      </c>
      <c r="C124" t="s">
        <v>145</v>
      </c>
    </row>
    <row r="125" spans="1:3">
      <c r="A125">
        <v>125552</v>
      </c>
      <c r="B125" t="s">
        <v>278</v>
      </c>
      <c r="C125" t="s">
        <v>145</v>
      </c>
    </row>
    <row r="126" spans="1:3">
      <c r="A126">
        <v>125553</v>
      </c>
      <c r="B126" t="s">
        <v>279</v>
      </c>
      <c r="C126" t="s">
        <v>145</v>
      </c>
    </row>
    <row r="127" spans="1:3">
      <c r="A127">
        <v>125554</v>
      </c>
      <c r="B127" t="s">
        <v>280</v>
      </c>
      <c r="C127" t="s">
        <v>145</v>
      </c>
    </row>
    <row r="128" spans="1:3">
      <c r="A128">
        <v>125555</v>
      </c>
      <c r="B128" t="s">
        <v>281</v>
      </c>
      <c r="C128" t="s">
        <v>145</v>
      </c>
    </row>
    <row r="129" spans="1:3">
      <c r="A129">
        <v>125556</v>
      </c>
      <c r="B129" t="s">
        <v>282</v>
      </c>
      <c r="C129" t="s">
        <v>145</v>
      </c>
    </row>
    <row r="130" spans="1:3">
      <c r="A130">
        <v>125557</v>
      </c>
      <c r="B130" t="s">
        <v>283</v>
      </c>
      <c r="C130" t="s">
        <v>145</v>
      </c>
    </row>
    <row r="131" spans="1:3">
      <c r="A131">
        <v>125558</v>
      </c>
      <c r="B131" t="s">
        <v>284</v>
      </c>
      <c r="C131" t="s">
        <v>145</v>
      </c>
    </row>
    <row r="132" spans="1:3">
      <c r="A132">
        <v>125559</v>
      </c>
      <c r="B132" t="s">
        <v>285</v>
      </c>
      <c r="C132" t="s">
        <v>145</v>
      </c>
    </row>
    <row r="133" spans="1:3">
      <c r="A133">
        <v>125560</v>
      </c>
      <c r="B133" t="s">
        <v>286</v>
      </c>
      <c r="C133" t="s">
        <v>145</v>
      </c>
    </row>
    <row r="134" spans="1:3">
      <c r="A134">
        <v>125562</v>
      </c>
      <c r="B134" t="s">
        <v>287</v>
      </c>
      <c r="C134" t="s">
        <v>145</v>
      </c>
    </row>
    <row r="135" spans="1:3">
      <c r="A135">
        <v>125563</v>
      </c>
      <c r="B135" t="s">
        <v>288</v>
      </c>
      <c r="C135" t="s">
        <v>145</v>
      </c>
    </row>
    <row r="136" spans="1:3">
      <c r="A136">
        <v>196502</v>
      </c>
      <c r="B136" t="s">
        <v>289</v>
      </c>
      <c r="C136" t="s">
        <v>145</v>
      </c>
    </row>
    <row r="137" spans="1:3">
      <c r="A137">
        <v>196521</v>
      </c>
      <c r="B137" t="s">
        <v>290</v>
      </c>
      <c r="C137" t="s">
        <v>145</v>
      </c>
    </row>
    <row r="138" spans="1:3">
      <c r="A138">
        <v>125564</v>
      </c>
      <c r="B138" t="s">
        <v>291</v>
      </c>
      <c r="C138" t="s">
        <v>151</v>
      </c>
    </row>
    <row r="139" spans="1:3">
      <c r="A139">
        <v>125565</v>
      </c>
      <c r="B139" t="s">
        <v>292</v>
      </c>
      <c r="C139" t="s">
        <v>151</v>
      </c>
    </row>
    <row r="140" spans="1:3">
      <c r="A140">
        <v>125566</v>
      </c>
      <c r="B140" t="s">
        <v>293</v>
      </c>
      <c r="C140" t="s">
        <v>151</v>
      </c>
    </row>
    <row r="141" spans="1:3">
      <c r="A141">
        <v>125567</v>
      </c>
      <c r="B141" t="s">
        <v>294</v>
      </c>
      <c r="C141" t="s">
        <v>151</v>
      </c>
    </row>
    <row r="142" spans="1:3">
      <c r="A142">
        <v>125568</v>
      </c>
      <c r="B142" t="s">
        <v>295</v>
      </c>
      <c r="C142" t="s">
        <v>151</v>
      </c>
    </row>
    <row r="143" spans="1:3">
      <c r="A143">
        <v>125569</v>
      </c>
      <c r="B143" t="s">
        <v>296</v>
      </c>
      <c r="C143" t="s">
        <v>151</v>
      </c>
    </row>
    <row r="144" spans="1:3">
      <c r="A144">
        <v>125570</v>
      </c>
      <c r="B144" t="s">
        <v>297</v>
      </c>
      <c r="C144" t="s">
        <v>151</v>
      </c>
    </row>
    <row r="145" spans="1:3">
      <c r="A145">
        <v>125571</v>
      </c>
      <c r="B145" t="s">
        <v>245</v>
      </c>
      <c r="C145" t="s">
        <v>151</v>
      </c>
    </row>
    <row r="146" spans="1:3">
      <c r="A146">
        <v>125572</v>
      </c>
      <c r="B146" t="s">
        <v>298</v>
      </c>
      <c r="C146" t="s">
        <v>151</v>
      </c>
    </row>
    <row r="147" spans="1:3">
      <c r="A147">
        <v>125573</v>
      </c>
      <c r="B147" t="s">
        <v>299</v>
      </c>
      <c r="C147" t="s">
        <v>151</v>
      </c>
    </row>
    <row r="148" spans="1:3">
      <c r="A148">
        <v>125574</v>
      </c>
      <c r="B148" t="s">
        <v>300</v>
      </c>
      <c r="C148" t="s">
        <v>151</v>
      </c>
    </row>
    <row r="149" spans="1:3">
      <c r="A149">
        <v>125575</v>
      </c>
      <c r="B149" t="s">
        <v>301</v>
      </c>
      <c r="C149" t="s">
        <v>151</v>
      </c>
    </row>
    <row r="150" spans="1:3">
      <c r="A150">
        <v>125576</v>
      </c>
      <c r="B150" t="s">
        <v>302</v>
      </c>
      <c r="C150" t="s">
        <v>151</v>
      </c>
    </row>
    <row r="151" spans="1:3">
      <c r="A151">
        <v>125577</v>
      </c>
      <c r="B151" t="s">
        <v>303</v>
      </c>
      <c r="C151" t="s">
        <v>151</v>
      </c>
    </row>
    <row r="152" spans="1:3">
      <c r="A152">
        <v>125578</v>
      </c>
      <c r="B152" t="s">
        <v>304</v>
      </c>
      <c r="C152" t="s">
        <v>151</v>
      </c>
    </row>
    <row r="153" spans="1:3">
      <c r="A153">
        <v>125579</v>
      </c>
      <c r="B153" t="s">
        <v>305</v>
      </c>
      <c r="C153" t="s">
        <v>151</v>
      </c>
    </row>
    <row r="154" spans="1:3">
      <c r="A154">
        <v>125580</v>
      </c>
      <c r="B154" t="s">
        <v>306</v>
      </c>
      <c r="C154" t="s">
        <v>151</v>
      </c>
    </row>
    <row r="155" spans="1:3">
      <c r="A155">
        <v>125581</v>
      </c>
      <c r="B155" t="s">
        <v>307</v>
      </c>
      <c r="C155" t="s">
        <v>151</v>
      </c>
    </row>
    <row r="156" spans="1:3">
      <c r="A156">
        <v>125582</v>
      </c>
      <c r="B156" t="s">
        <v>308</v>
      </c>
      <c r="C156" t="s">
        <v>151</v>
      </c>
    </row>
    <row r="157" spans="1:3">
      <c r="A157">
        <v>125583</v>
      </c>
      <c r="B157" t="s">
        <v>309</v>
      </c>
      <c r="C157" t="s">
        <v>151</v>
      </c>
    </row>
    <row r="158" spans="1:3">
      <c r="A158">
        <v>125584</v>
      </c>
      <c r="B158" t="s">
        <v>310</v>
      </c>
      <c r="C158" t="s">
        <v>151</v>
      </c>
    </row>
    <row r="159" spans="1:3">
      <c r="A159">
        <v>125585</v>
      </c>
      <c r="B159" t="s">
        <v>311</v>
      </c>
      <c r="C159" t="s">
        <v>151</v>
      </c>
    </row>
    <row r="160" spans="1:3">
      <c r="A160">
        <v>125586</v>
      </c>
      <c r="B160" t="s">
        <v>312</v>
      </c>
      <c r="C160" t="s">
        <v>151</v>
      </c>
    </row>
    <row r="161" spans="1:3">
      <c r="A161">
        <v>125587</v>
      </c>
      <c r="B161" t="s">
        <v>313</v>
      </c>
      <c r="C161" t="s">
        <v>151</v>
      </c>
    </row>
    <row r="162" spans="1:3">
      <c r="A162">
        <v>125588</v>
      </c>
      <c r="B162" t="s">
        <v>314</v>
      </c>
      <c r="C162" t="s">
        <v>151</v>
      </c>
    </row>
    <row r="163" spans="1:3">
      <c r="A163">
        <v>125589</v>
      </c>
      <c r="B163" t="s">
        <v>315</v>
      </c>
      <c r="C163" t="s">
        <v>151</v>
      </c>
    </row>
    <row r="164" spans="1:3">
      <c r="A164">
        <v>125590</v>
      </c>
      <c r="B164" t="s">
        <v>316</v>
      </c>
      <c r="C164" t="s">
        <v>159</v>
      </c>
    </row>
    <row r="165" spans="1:3">
      <c r="A165">
        <v>125591</v>
      </c>
      <c r="B165" t="s">
        <v>317</v>
      </c>
      <c r="C165" t="s">
        <v>159</v>
      </c>
    </row>
    <row r="166" spans="1:3">
      <c r="A166">
        <v>125592</v>
      </c>
      <c r="B166" t="s">
        <v>318</v>
      </c>
      <c r="C166" t="s">
        <v>159</v>
      </c>
    </row>
    <row r="167" spans="1:3">
      <c r="A167">
        <v>125593</v>
      </c>
      <c r="B167" t="s">
        <v>319</v>
      </c>
      <c r="C167" t="s">
        <v>159</v>
      </c>
    </row>
    <row r="168" spans="1:3">
      <c r="A168">
        <v>125594</v>
      </c>
      <c r="B168" t="s">
        <v>320</v>
      </c>
      <c r="C168" t="s">
        <v>159</v>
      </c>
    </row>
    <row r="169" spans="1:3">
      <c r="A169">
        <v>125595</v>
      </c>
      <c r="B169" t="s">
        <v>321</v>
      </c>
      <c r="C169" t="s">
        <v>159</v>
      </c>
    </row>
    <row r="170" spans="1:3">
      <c r="A170">
        <v>125596</v>
      </c>
      <c r="B170" t="s">
        <v>322</v>
      </c>
      <c r="C170" t="s">
        <v>159</v>
      </c>
    </row>
    <row r="171" spans="1:3">
      <c r="A171">
        <v>125597</v>
      </c>
      <c r="B171" t="s">
        <v>323</v>
      </c>
      <c r="C171" t="s">
        <v>159</v>
      </c>
    </row>
    <row r="172" spans="1:3">
      <c r="A172">
        <v>125598</v>
      </c>
      <c r="B172" t="s">
        <v>324</v>
      </c>
      <c r="C172" t="s">
        <v>159</v>
      </c>
    </row>
    <row r="173" spans="1:3">
      <c r="A173">
        <v>125599</v>
      </c>
      <c r="B173" t="s">
        <v>325</v>
      </c>
      <c r="C173" t="s">
        <v>159</v>
      </c>
    </row>
    <row r="174" spans="1:3">
      <c r="A174">
        <v>125600</v>
      </c>
      <c r="B174" t="s">
        <v>326</v>
      </c>
      <c r="C174" t="s">
        <v>159</v>
      </c>
    </row>
    <row r="175" spans="1:3">
      <c r="A175">
        <v>125601</v>
      </c>
      <c r="B175" t="s">
        <v>327</v>
      </c>
      <c r="C175" t="s">
        <v>159</v>
      </c>
    </row>
    <row r="176" spans="1:3">
      <c r="A176">
        <v>125602</v>
      </c>
      <c r="B176" t="s">
        <v>328</v>
      </c>
      <c r="C176" t="s">
        <v>159</v>
      </c>
    </row>
    <row r="177" spans="1:3">
      <c r="A177">
        <v>125603</v>
      </c>
      <c r="B177" t="s">
        <v>329</v>
      </c>
      <c r="C177" t="s">
        <v>159</v>
      </c>
    </row>
    <row r="178" spans="1:3">
      <c r="A178">
        <v>125604</v>
      </c>
      <c r="B178" t="s">
        <v>330</v>
      </c>
      <c r="C178" t="s">
        <v>159</v>
      </c>
    </row>
    <row r="179" spans="1:3">
      <c r="A179">
        <v>125605</v>
      </c>
      <c r="B179" t="s">
        <v>331</v>
      </c>
      <c r="C179" t="s">
        <v>159</v>
      </c>
    </row>
    <row r="180" spans="1:3">
      <c r="A180">
        <v>125606</v>
      </c>
      <c r="B180" t="s">
        <v>286</v>
      </c>
      <c r="C180" t="s">
        <v>159</v>
      </c>
    </row>
    <row r="181" spans="1:3">
      <c r="A181">
        <v>125607</v>
      </c>
      <c r="B181" t="s">
        <v>332</v>
      </c>
      <c r="C181" t="s">
        <v>159</v>
      </c>
    </row>
    <row r="182" spans="1:3">
      <c r="A182">
        <v>196503</v>
      </c>
      <c r="B182" t="s">
        <v>333</v>
      </c>
      <c r="C182" t="s">
        <v>159</v>
      </c>
    </row>
    <row r="183" spans="1:3">
      <c r="A183">
        <v>125608</v>
      </c>
      <c r="B183" t="s">
        <v>334</v>
      </c>
      <c r="C183" t="s">
        <v>161</v>
      </c>
    </row>
    <row r="184" spans="1:3">
      <c r="A184">
        <v>125609</v>
      </c>
      <c r="B184" t="s">
        <v>335</v>
      </c>
      <c r="C184" t="s">
        <v>161</v>
      </c>
    </row>
    <row r="185" spans="1:3">
      <c r="A185">
        <v>125610</v>
      </c>
      <c r="B185" t="s">
        <v>336</v>
      </c>
      <c r="C185" t="s">
        <v>161</v>
      </c>
    </row>
    <row r="186" spans="1:3">
      <c r="A186">
        <v>125611</v>
      </c>
      <c r="B186" t="s">
        <v>337</v>
      </c>
      <c r="C186" t="s">
        <v>161</v>
      </c>
    </row>
    <row r="187" spans="1:3">
      <c r="A187">
        <v>125612</v>
      </c>
      <c r="B187" t="s">
        <v>338</v>
      </c>
      <c r="C187" t="s">
        <v>161</v>
      </c>
    </row>
    <row r="188" spans="1:3">
      <c r="A188">
        <v>125613</v>
      </c>
      <c r="B188" t="s">
        <v>339</v>
      </c>
      <c r="C188" t="s">
        <v>161</v>
      </c>
    </row>
    <row r="189" spans="1:3">
      <c r="A189">
        <v>125614</v>
      </c>
      <c r="B189" t="s">
        <v>340</v>
      </c>
      <c r="C189" t="s">
        <v>161</v>
      </c>
    </row>
    <row r="190" spans="1:3">
      <c r="A190">
        <v>125615</v>
      </c>
      <c r="B190" t="s">
        <v>341</v>
      </c>
      <c r="C190" t="s">
        <v>161</v>
      </c>
    </row>
    <row r="191" spans="1:3">
      <c r="A191">
        <v>125616</v>
      </c>
      <c r="B191" t="s">
        <v>342</v>
      </c>
      <c r="C191" t="s">
        <v>161</v>
      </c>
    </row>
    <row r="192" spans="1:3">
      <c r="A192">
        <v>125617</v>
      </c>
      <c r="B192" t="s">
        <v>343</v>
      </c>
      <c r="C192" t="s">
        <v>161</v>
      </c>
    </row>
    <row r="193" spans="1:3">
      <c r="A193">
        <v>125618</v>
      </c>
      <c r="B193" t="s">
        <v>344</v>
      </c>
      <c r="C193" t="s">
        <v>161</v>
      </c>
    </row>
    <row r="194" spans="1:3">
      <c r="A194">
        <v>125619</v>
      </c>
      <c r="B194" t="s">
        <v>345</v>
      </c>
      <c r="C194" t="s">
        <v>161</v>
      </c>
    </row>
    <row r="195" spans="1:3">
      <c r="A195">
        <v>125620</v>
      </c>
      <c r="B195" t="s">
        <v>346</v>
      </c>
      <c r="C195" t="s">
        <v>161</v>
      </c>
    </row>
    <row r="196" spans="1:3">
      <c r="A196">
        <v>125621</v>
      </c>
      <c r="B196" t="s">
        <v>347</v>
      </c>
      <c r="C196" t="s">
        <v>161</v>
      </c>
    </row>
    <row r="197" spans="1:3">
      <c r="A197">
        <v>125622</v>
      </c>
      <c r="B197" t="s">
        <v>348</v>
      </c>
      <c r="C197" t="s">
        <v>161</v>
      </c>
    </row>
    <row r="198" spans="1:3">
      <c r="A198">
        <v>125623</v>
      </c>
      <c r="B198" t="s">
        <v>349</v>
      </c>
      <c r="C198" t="s">
        <v>161</v>
      </c>
    </row>
    <row r="199" spans="1:3">
      <c r="A199">
        <v>125624</v>
      </c>
      <c r="B199" t="s">
        <v>350</v>
      </c>
      <c r="C199" t="s">
        <v>161</v>
      </c>
    </row>
    <row r="200" spans="1:3">
      <c r="A200">
        <v>125625</v>
      </c>
      <c r="B200" t="s">
        <v>351</v>
      </c>
      <c r="C200" t="s">
        <v>161</v>
      </c>
    </row>
    <row r="201" spans="1:3">
      <c r="A201">
        <v>125626</v>
      </c>
      <c r="B201" t="s">
        <v>352</v>
      </c>
      <c r="C201" t="s">
        <v>161</v>
      </c>
    </row>
    <row r="202" spans="1:3">
      <c r="A202">
        <v>125627</v>
      </c>
      <c r="B202" t="s">
        <v>353</v>
      </c>
      <c r="C202" t="s">
        <v>161</v>
      </c>
    </row>
    <row r="203" spans="1:3">
      <c r="A203">
        <v>125628</v>
      </c>
      <c r="B203" t="s">
        <v>354</v>
      </c>
      <c r="C203" t="s">
        <v>161</v>
      </c>
    </row>
    <row r="204" spans="1:3">
      <c r="A204">
        <v>125629</v>
      </c>
      <c r="B204" t="s">
        <v>355</v>
      </c>
      <c r="C204" t="s">
        <v>161</v>
      </c>
    </row>
    <row r="205" spans="1:3">
      <c r="A205">
        <v>125630</v>
      </c>
      <c r="B205" t="s">
        <v>356</v>
      </c>
      <c r="C205" t="s">
        <v>161</v>
      </c>
    </row>
    <row r="206" spans="1:3">
      <c r="A206">
        <v>125631</v>
      </c>
      <c r="B206" t="s">
        <v>357</v>
      </c>
      <c r="C206" t="s">
        <v>161</v>
      </c>
    </row>
    <row r="207" spans="1:3">
      <c r="A207">
        <v>125632</v>
      </c>
      <c r="B207" t="s">
        <v>358</v>
      </c>
      <c r="C207" t="s">
        <v>161</v>
      </c>
    </row>
    <row r="208" spans="1:3">
      <c r="A208">
        <v>125633</v>
      </c>
      <c r="B208" t="s">
        <v>359</v>
      </c>
      <c r="C208" t="s">
        <v>161</v>
      </c>
    </row>
    <row r="209" spans="1:3">
      <c r="A209">
        <v>125634</v>
      </c>
      <c r="B209" t="s">
        <v>360</v>
      </c>
      <c r="C209" t="s">
        <v>161</v>
      </c>
    </row>
    <row r="210" spans="1:3">
      <c r="A210">
        <v>196519</v>
      </c>
      <c r="B210" t="s">
        <v>361</v>
      </c>
      <c r="C210" t="s">
        <v>161</v>
      </c>
    </row>
    <row r="211" spans="1:3">
      <c r="A211">
        <v>125635</v>
      </c>
      <c r="B211" t="s">
        <v>362</v>
      </c>
      <c r="C211" t="s">
        <v>363</v>
      </c>
    </row>
    <row r="212" spans="1:3">
      <c r="A212">
        <v>125636</v>
      </c>
      <c r="B212" t="s">
        <v>364</v>
      </c>
      <c r="C212" t="s">
        <v>363</v>
      </c>
    </row>
    <row r="213" spans="1:3">
      <c r="A213">
        <v>125637</v>
      </c>
      <c r="B213" t="s">
        <v>365</v>
      </c>
      <c r="C213" t="s">
        <v>363</v>
      </c>
    </row>
    <row r="214" spans="1:3">
      <c r="A214">
        <v>125638</v>
      </c>
      <c r="B214" t="s">
        <v>366</v>
      </c>
      <c r="C214" t="s">
        <v>363</v>
      </c>
    </row>
    <row r="215" spans="1:3">
      <c r="A215">
        <v>125639</v>
      </c>
      <c r="B215" t="s">
        <v>367</v>
      </c>
      <c r="C215" t="s">
        <v>363</v>
      </c>
    </row>
    <row r="216" spans="1:3">
      <c r="A216">
        <v>125640</v>
      </c>
      <c r="B216" t="s">
        <v>368</v>
      </c>
      <c r="C216" t="s">
        <v>363</v>
      </c>
    </row>
    <row r="217" spans="1:3">
      <c r="A217">
        <v>125641</v>
      </c>
      <c r="B217" t="s">
        <v>369</v>
      </c>
      <c r="C217" t="s">
        <v>363</v>
      </c>
    </row>
    <row r="218" spans="1:3">
      <c r="A218">
        <v>125642</v>
      </c>
      <c r="B218" t="s">
        <v>370</v>
      </c>
      <c r="C218" t="s">
        <v>363</v>
      </c>
    </row>
    <row r="219" spans="1:3">
      <c r="A219">
        <v>125643</v>
      </c>
      <c r="B219" t="s">
        <v>371</v>
      </c>
      <c r="C219" t="s">
        <v>363</v>
      </c>
    </row>
    <row r="220" spans="1:3">
      <c r="A220">
        <v>125644</v>
      </c>
      <c r="B220" t="s">
        <v>372</v>
      </c>
      <c r="C220" t="s">
        <v>363</v>
      </c>
    </row>
    <row r="221" spans="1:3">
      <c r="A221">
        <v>125645</v>
      </c>
      <c r="B221" t="s">
        <v>373</v>
      </c>
      <c r="C221" t="s">
        <v>363</v>
      </c>
    </row>
    <row r="222" spans="1:3">
      <c r="A222">
        <v>125646</v>
      </c>
      <c r="B222" t="s">
        <v>374</v>
      </c>
      <c r="C222" t="s">
        <v>363</v>
      </c>
    </row>
    <row r="223" spans="1:3">
      <c r="A223">
        <v>125647</v>
      </c>
      <c r="B223" t="s">
        <v>326</v>
      </c>
      <c r="C223" t="s">
        <v>363</v>
      </c>
    </row>
    <row r="224" spans="1:3">
      <c r="A224">
        <v>125648</v>
      </c>
      <c r="B224" t="s">
        <v>375</v>
      </c>
      <c r="C224" t="s">
        <v>363</v>
      </c>
    </row>
    <row r="225" spans="1:3">
      <c r="A225">
        <v>125649</v>
      </c>
      <c r="B225" t="s">
        <v>376</v>
      </c>
      <c r="C225" t="s">
        <v>363</v>
      </c>
    </row>
    <row r="226" spans="1:3">
      <c r="A226">
        <v>125650</v>
      </c>
      <c r="B226" t="s">
        <v>377</v>
      </c>
      <c r="C226" t="s">
        <v>363</v>
      </c>
    </row>
    <row r="227" spans="1:3">
      <c r="A227">
        <v>125651</v>
      </c>
      <c r="B227" t="s">
        <v>378</v>
      </c>
      <c r="C227" t="s">
        <v>363</v>
      </c>
    </row>
    <row r="228" spans="1:3">
      <c r="A228">
        <v>125652</v>
      </c>
      <c r="B228" t="s">
        <v>379</v>
      </c>
      <c r="C228" t="s">
        <v>363</v>
      </c>
    </row>
    <row r="229" spans="1:3">
      <c r="A229">
        <v>125653</v>
      </c>
      <c r="B229" t="s">
        <v>380</v>
      </c>
      <c r="C229" t="s">
        <v>363</v>
      </c>
    </row>
    <row r="230" spans="1:3">
      <c r="A230">
        <v>125654</v>
      </c>
      <c r="B230" t="s">
        <v>381</v>
      </c>
      <c r="C230" t="s">
        <v>363</v>
      </c>
    </row>
    <row r="231" spans="1:3">
      <c r="A231">
        <v>125655</v>
      </c>
      <c r="B231" t="s">
        <v>382</v>
      </c>
      <c r="C231" t="s">
        <v>363</v>
      </c>
    </row>
    <row r="232" spans="1:3">
      <c r="A232">
        <v>125656</v>
      </c>
      <c r="B232" t="s">
        <v>383</v>
      </c>
      <c r="C232" t="s">
        <v>363</v>
      </c>
    </row>
    <row r="233" spans="1:3">
      <c r="A233">
        <v>125657</v>
      </c>
      <c r="B233" t="s">
        <v>384</v>
      </c>
      <c r="C233" t="s">
        <v>363</v>
      </c>
    </row>
    <row r="234" spans="1:3">
      <c r="A234">
        <v>125658</v>
      </c>
      <c r="B234" t="s">
        <v>385</v>
      </c>
      <c r="C234" t="s">
        <v>363</v>
      </c>
    </row>
    <row r="235" spans="1:3">
      <c r="A235">
        <v>125659</v>
      </c>
      <c r="B235" t="s">
        <v>386</v>
      </c>
      <c r="C235" t="s">
        <v>363</v>
      </c>
    </row>
    <row r="236" spans="1:3">
      <c r="A236">
        <v>125660</v>
      </c>
      <c r="B236" t="s">
        <v>387</v>
      </c>
      <c r="C236" t="s">
        <v>363</v>
      </c>
    </row>
    <row r="237" spans="1:3">
      <c r="A237">
        <v>125661</v>
      </c>
      <c r="B237" t="s">
        <v>388</v>
      </c>
      <c r="C237" t="s">
        <v>363</v>
      </c>
    </row>
    <row r="238" spans="1:3">
      <c r="A238">
        <v>125662</v>
      </c>
      <c r="B238" t="s">
        <v>389</v>
      </c>
      <c r="C238" t="s">
        <v>363</v>
      </c>
    </row>
    <row r="239" spans="1:3">
      <c r="A239">
        <v>125663</v>
      </c>
      <c r="B239" t="s">
        <v>390</v>
      </c>
      <c r="C239" t="s">
        <v>363</v>
      </c>
    </row>
    <row r="240" spans="1:3">
      <c r="A240">
        <v>125664</v>
      </c>
      <c r="B240" t="s">
        <v>391</v>
      </c>
      <c r="C240" t="s">
        <v>363</v>
      </c>
    </row>
    <row r="241" spans="1:3">
      <c r="A241">
        <v>196507</v>
      </c>
      <c r="B241" t="s">
        <v>392</v>
      </c>
      <c r="C241" t="s">
        <v>363</v>
      </c>
    </row>
    <row r="242" spans="1:3">
      <c r="A242">
        <v>196510</v>
      </c>
      <c r="B242" t="s">
        <v>393</v>
      </c>
      <c r="C242" t="s">
        <v>363</v>
      </c>
    </row>
    <row r="243" spans="1:3">
      <c r="A243">
        <v>196511</v>
      </c>
      <c r="B243" t="s">
        <v>394</v>
      </c>
      <c r="C243" t="s">
        <v>363</v>
      </c>
    </row>
    <row r="244" spans="1:3">
      <c r="A244">
        <v>196512</v>
      </c>
      <c r="B244" t="s">
        <v>395</v>
      </c>
      <c r="C244" t="s">
        <v>363</v>
      </c>
    </row>
    <row r="245" spans="1:3">
      <c r="A245">
        <v>196513</v>
      </c>
      <c r="B245" t="s">
        <v>396</v>
      </c>
      <c r="C245" t="s">
        <v>363</v>
      </c>
    </row>
    <row r="246" spans="1:3">
      <c r="A246">
        <v>196518</v>
      </c>
      <c r="B246" t="s">
        <v>397</v>
      </c>
      <c r="C246" t="s">
        <v>363</v>
      </c>
    </row>
    <row r="247" spans="1:3">
      <c r="A247">
        <v>125665</v>
      </c>
      <c r="B247" t="s">
        <v>398</v>
      </c>
      <c r="C247" t="s">
        <v>175</v>
      </c>
    </row>
    <row r="248" spans="1:3">
      <c r="A248">
        <v>125666</v>
      </c>
      <c r="B248" t="s">
        <v>399</v>
      </c>
      <c r="C248" t="s">
        <v>175</v>
      </c>
    </row>
    <row r="249" spans="1:3">
      <c r="A249">
        <v>125667</v>
      </c>
      <c r="B249" t="s">
        <v>400</v>
      </c>
      <c r="C249" t="s">
        <v>175</v>
      </c>
    </row>
    <row r="250" spans="1:3">
      <c r="A250">
        <v>125668</v>
      </c>
      <c r="B250" t="s">
        <v>401</v>
      </c>
      <c r="C250" t="s">
        <v>175</v>
      </c>
    </row>
    <row r="251" spans="1:3">
      <c r="A251">
        <v>125669</v>
      </c>
      <c r="B251" t="s">
        <v>402</v>
      </c>
      <c r="C251" t="s">
        <v>175</v>
      </c>
    </row>
    <row r="252" spans="1:3">
      <c r="A252">
        <v>125670</v>
      </c>
      <c r="B252" t="s">
        <v>245</v>
      </c>
      <c r="C252" t="s">
        <v>175</v>
      </c>
    </row>
    <row r="253" spans="1:3">
      <c r="A253">
        <v>125671</v>
      </c>
      <c r="B253" t="s">
        <v>403</v>
      </c>
      <c r="C253" t="s">
        <v>175</v>
      </c>
    </row>
    <row r="254" spans="1:3">
      <c r="A254">
        <v>125672</v>
      </c>
      <c r="B254" t="s">
        <v>404</v>
      </c>
      <c r="C254" t="s">
        <v>175</v>
      </c>
    </row>
    <row r="255" spans="1:3">
      <c r="A255">
        <v>125673</v>
      </c>
      <c r="B255" t="s">
        <v>405</v>
      </c>
      <c r="C255" t="s">
        <v>175</v>
      </c>
    </row>
    <row r="256" spans="1:3">
      <c r="A256">
        <v>125674</v>
      </c>
      <c r="B256" t="s">
        <v>406</v>
      </c>
      <c r="C256" t="s">
        <v>175</v>
      </c>
    </row>
    <row r="257" spans="1:3">
      <c r="A257">
        <v>125675</v>
      </c>
      <c r="B257" t="s">
        <v>407</v>
      </c>
      <c r="C257" t="s">
        <v>175</v>
      </c>
    </row>
    <row r="258" spans="1:3">
      <c r="A258">
        <v>125676</v>
      </c>
      <c r="B258" t="s">
        <v>408</v>
      </c>
      <c r="C258" t="s">
        <v>175</v>
      </c>
    </row>
    <row r="259" spans="1:3">
      <c r="A259">
        <v>125677</v>
      </c>
      <c r="B259" t="s">
        <v>409</v>
      </c>
      <c r="C259" t="s">
        <v>175</v>
      </c>
    </row>
    <row r="260" spans="1:3">
      <c r="A260">
        <v>125678</v>
      </c>
      <c r="B260" t="s">
        <v>410</v>
      </c>
      <c r="C260" t="s">
        <v>175</v>
      </c>
    </row>
    <row r="261" spans="1:3">
      <c r="A261">
        <v>125679</v>
      </c>
      <c r="B261" t="s">
        <v>411</v>
      </c>
      <c r="C261" t="s">
        <v>175</v>
      </c>
    </row>
    <row r="262" spans="1:3">
      <c r="A262">
        <v>125680</v>
      </c>
      <c r="B262" t="s">
        <v>257</v>
      </c>
      <c r="C262" t="s">
        <v>175</v>
      </c>
    </row>
    <row r="263" spans="1:3">
      <c r="A263">
        <v>125681</v>
      </c>
      <c r="B263" t="s">
        <v>412</v>
      </c>
      <c r="C263" t="s">
        <v>175</v>
      </c>
    </row>
    <row r="264" spans="1:3">
      <c r="A264">
        <v>125682</v>
      </c>
      <c r="B264" t="s">
        <v>413</v>
      </c>
      <c r="C264" t="s">
        <v>175</v>
      </c>
    </row>
    <row r="265" spans="1:3">
      <c r="A265">
        <v>125683</v>
      </c>
      <c r="B265" t="s">
        <v>414</v>
      </c>
      <c r="C265" t="s">
        <v>175</v>
      </c>
    </row>
    <row r="266" spans="1:3">
      <c r="A266">
        <v>125684</v>
      </c>
      <c r="B266" t="s">
        <v>415</v>
      </c>
      <c r="C266" t="s">
        <v>178</v>
      </c>
    </row>
    <row r="267" spans="1:3">
      <c r="A267">
        <v>125685</v>
      </c>
      <c r="B267" t="s">
        <v>416</v>
      </c>
      <c r="C267" t="s">
        <v>178</v>
      </c>
    </row>
    <row r="268" spans="1:3">
      <c r="A268">
        <v>125686</v>
      </c>
      <c r="B268" t="s">
        <v>417</v>
      </c>
      <c r="C268" t="s">
        <v>178</v>
      </c>
    </row>
    <row r="269" spans="1:3">
      <c r="A269">
        <v>125687</v>
      </c>
      <c r="B269" t="s">
        <v>418</v>
      </c>
      <c r="C269" t="s">
        <v>178</v>
      </c>
    </row>
    <row r="270" spans="1:3">
      <c r="A270">
        <v>125688</v>
      </c>
      <c r="B270" t="s">
        <v>419</v>
      </c>
      <c r="C270" t="s">
        <v>178</v>
      </c>
    </row>
    <row r="271" spans="1:3">
      <c r="A271">
        <v>125689</v>
      </c>
      <c r="B271" t="s">
        <v>420</v>
      </c>
      <c r="C271" t="s">
        <v>178</v>
      </c>
    </row>
    <row r="272" spans="1:3">
      <c r="A272">
        <v>125690</v>
      </c>
      <c r="B272" t="s">
        <v>421</v>
      </c>
      <c r="C272" t="s">
        <v>178</v>
      </c>
    </row>
    <row r="273" spans="1:3">
      <c r="A273">
        <v>125691</v>
      </c>
      <c r="B273" t="s">
        <v>422</v>
      </c>
      <c r="C273" t="s">
        <v>178</v>
      </c>
    </row>
    <row r="274" spans="1:3">
      <c r="A274">
        <v>125692</v>
      </c>
      <c r="B274" t="s">
        <v>423</v>
      </c>
      <c r="C274" t="s">
        <v>178</v>
      </c>
    </row>
    <row r="275" spans="1:3">
      <c r="A275">
        <v>125693</v>
      </c>
      <c r="B275" t="s">
        <v>424</v>
      </c>
      <c r="C275" t="s">
        <v>178</v>
      </c>
    </row>
    <row r="276" spans="1:3">
      <c r="A276">
        <v>125694</v>
      </c>
      <c r="B276" t="s">
        <v>425</v>
      </c>
      <c r="C276" t="s">
        <v>178</v>
      </c>
    </row>
    <row r="277" spans="1:3">
      <c r="A277">
        <v>125695</v>
      </c>
      <c r="B277" t="s">
        <v>426</v>
      </c>
      <c r="C277" t="s">
        <v>178</v>
      </c>
    </row>
    <row r="278" spans="1:3">
      <c r="A278">
        <v>125696</v>
      </c>
      <c r="B278" t="s">
        <v>427</v>
      </c>
      <c r="C278" t="s">
        <v>178</v>
      </c>
    </row>
    <row r="279" spans="1:3">
      <c r="A279">
        <v>125697</v>
      </c>
      <c r="B279" t="s">
        <v>428</v>
      </c>
      <c r="C279" t="s">
        <v>178</v>
      </c>
    </row>
    <row r="280" spans="1:3">
      <c r="A280">
        <v>125698</v>
      </c>
      <c r="B280" t="s">
        <v>429</v>
      </c>
      <c r="C280" t="s">
        <v>178</v>
      </c>
    </row>
    <row r="281" spans="1:3">
      <c r="A281">
        <v>125699</v>
      </c>
      <c r="B281" t="s">
        <v>430</v>
      </c>
      <c r="C281" t="s">
        <v>178</v>
      </c>
    </row>
    <row r="282" spans="1:3">
      <c r="A282">
        <v>125700</v>
      </c>
      <c r="B282" t="s">
        <v>431</v>
      </c>
      <c r="C282" t="s">
        <v>178</v>
      </c>
    </row>
    <row r="283" spans="1:3">
      <c r="A283">
        <v>125701</v>
      </c>
      <c r="B283" t="s">
        <v>432</v>
      </c>
      <c r="C283" t="s">
        <v>178</v>
      </c>
    </row>
    <row r="284" spans="1:3">
      <c r="A284">
        <v>125702</v>
      </c>
      <c r="B284" t="s">
        <v>433</v>
      </c>
      <c r="C284" t="s">
        <v>178</v>
      </c>
    </row>
    <row r="285" spans="1:3">
      <c r="A285">
        <v>125703</v>
      </c>
      <c r="B285" t="s">
        <v>434</v>
      </c>
      <c r="C285" t="s">
        <v>178</v>
      </c>
    </row>
    <row r="286" spans="1:3">
      <c r="A286">
        <v>125704</v>
      </c>
      <c r="B286" t="s">
        <v>435</v>
      </c>
      <c r="C286" t="s">
        <v>178</v>
      </c>
    </row>
    <row r="287" spans="1:3">
      <c r="A287">
        <v>125705</v>
      </c>
      <c r="B287" t="s">
        <v>436</v>
      </c>
      <c r="C287" t="s">
        <v>178</v>
      </c>
    </row>
    <row r="288" spans="1:3">
      <c r="A288">
        <v>125706</v>
      </c>
      <c r="B288" t="s">
        <v>437</v>
      </c>
      <c r="C288" t="s">
        <v>178</v>
      </c>
    </row>
    <row r="289" spans="1:3">
      <c r="A289">
        <v>125707</v>
      </c>
      <c r="B289" t="s">
        <v>438</v>
      </c>
      <c r="C289" t="s">
        <v>178</v>
      </c>
    </row>
    <row r="290" spans="1:3">
      <c r="A290">
        <v>125708</v>
      </c>
      <c r="B290" t="s">
        <v>439</v>
      </c>
      <c r="C290" t="s">
        <v>178</v>
      </c>
    </row>
    <row r="291" spans="1:3">
      <c r="A291">
        <v>196520</v>
      </c>
      <c r="B291" t="s">
        <v>440</v>
      </c>
      <c r="C291" t="s">
        <v>178</v>
      </c>
    </row>
    <row r="292" spans="1:3">
      <c r="A292">
        <v>125709</v>
      </c>
      <c r="B292" t="s">
        <v>441</v>
      </c>
      <c r="C292" t="s">
        <v>183</v>
      </c>
    </row>
    <row r="293" spans="1:3">
      <c r="A293">
        <v>125710</v>
      </c>
      <c r="B293" t="s">
        <v>442</v>
      </c>
      <c r="C293" t="s">
        <v>183</v>
      </c>
    </row>
    <row r="294" spans="1:3">
      <c r="A294">
        <v>125711</v>
      </c>
      <c r="B294" t="s">
        <v>443</v>
      </c>
      <c r="C294" t="s">
        <v>183</v>
      </c>
    </row>
    <row r="295" spans="1:3">
      <c r="A295">
        <v>125712</v>
      </c>
      <c r="B295" t="s">
        <v>444</v>
      </c>
      <c r="C295" t="s">
        <v>183</v>
      </c>
    </row>
    <row r="296" spans="1:3">
      <c r="A296">
        <v>125713</v>
      </c>
      <c r="B296" t="s">
        <v>445</v>
      </c>
      <c r="C296" t="s">
        <v>183</v>
      </c>
    </row>
    <row r="297" spans="1:3">
      <c r="A297">
        <v>125714</v>
      </c>
      <c r="B297" t="s">
        <v>446</v>
      </c>
      <c r="C297" t="s">
        <v>183</v>
      </c>
    </row>
    <row r="298" spans="1:3">
      <c r="A298">
        <v>125715</v>
      </c>
      <c r="B298" t="s">
        <v>447</v>
      </c>
      <c r="C298" t="s">
        <v>183</v>
      </c>
    </row>
    <row r="299" spans="1:3">
      <c r="A299">
        <v>125716</v>
      </c>
      <c r="B299" t="s">
        <v>448</v>
      </c>
      <c r="C299" t="s">
        <v>183</v>
      </c>
    </row>
    <row r="300" spans="1:3">
      <c r="A300">
        <v>125717</v>
      </c>
      <c r="B300" t="s">
        <v>449</v>
      </c>
      <c r="C300" t="s">
        <v>183</v>
      </c>
    </row>
    <row r="301" spans="1:3">
      <c r="A301">
        <v>125718</v>
      </c>
      <c r="B301" t="s">
        <v>450</v>
      </c>
      <c r="C301" t="s">
        <v>183</v>
      </c>
    </row>
    <row r="302" spans="1:3">
      <c r="A302">
        <v>125719</v>
      </c>
      <c r="B302" t="s">
        <v>451</v>
      </c>
      <c r="C302" t="s">
        <v>183</v>
      </c>
    </row>
    <row r="303" spans="1:3">
      <c r="A303">
        <v>125720</v>
      </c>
      <c r="B303" t="s">
        <v>452</v>
      </c>
      <c r="C303" t="s">
        <v>183</v>
      </c>
    </row>
    <row r="304" spans="1:3">
      <c r="A304">
        <v>125721</v>
      </c>
      <c r="B304" t="s">
        <v>453</v>
      </c>
      <c r="C304" t="s">
        <v>183</v>
      </c>
    </row>
    <row r="305" spans="1:3">
      <c r="A305">
        <v>125722</v>
      </c>
      <c r="B305" t="s">
        <v>454</v>
      </c>
      <c r="C305" t="s">
        <v>183</v>
      </c>
    </row>
    <row r="306" spans="1:3">
      <c r="A306">
        <v>125723</v>
      </c>
      <c r="B306" t="s">
        <v>455</v>
      </c>
      <c r="C306" t="s">
        <v>183</v>
      </c>
    </row>
    <row r="307" spans="1:3">
      <c r="A307">
        <v>125724</v>
      </c>
      <c r="B307" t="s">
        <v>456</v>
      </c>
      <c r="C307" t="s">
        <v>183</v>
      </c>
    </row>
    <row r="308" spans="1:3">
      <c r="A308">
        <v>125725</v>
      </c>
      <c r="B308" t="s">
        <v>457</v>
      </c>
      <c r="C308" t="s">
        <v>183</v>
      </c>
    </row>
    <row r="309" spans="1:3">
      <c r="A309">
        <v>125726</v>
      </c>
      <c r="B309" t="s">
        <v>458</v>
      </c>
      <c r="C309" t="s">
        <v>183</v>
      </c>
    </row>
    <row r="310" spans="1:3">
      <c r="A310">
        <v>125727</v>
      </c>
      <c r="B310" t="s">
        <v>459</v>
      </c>
      <c r="C310" t="s">
        <v>183</v>
      </c>
    </row>
    <row r="311" spans="1:3">
      <c r="A311">
        <v>125728</v>
      </c>
      <c r="B311" t="s">
        <v>460</v>
      </c>
      <c r="C311" t="s">
        <v>183</v>
      </c>
    </row>
    <row r="312" spans="1:3">
      <c r="A312">
        <v>125729</v>
      </c>
      <c r="B312" t="s">
        <v>461</v>
      </c>
      <c r="C312" t="s">
        <v>183</v>
      </c>
    </row>
    <row r="313" spans="1:3">
      <c r="A313">
        <v>125730</v>
      </c>
      <c r="B313" t="s">
        <v>462</v>
      </c>
      <c r="C313" t="s">
        <v>183</v>
      </c>
    </row>
    <row r="314" spans="1:3">
      <c r="A314">
        <v>125731</v>
      </c>
      <c r="B314" t="s">
        <v>463</v>
      </c>
      <c r="C314" t="s">
        <v>183</v>
      </c>
    </row>
    <row r="315" spans="1:3">
      <c r="A315">
        <v>196514</v>
      </c>
      <c r="B315" t="s">
        <v>464</v>
      </c>
      <c r="C315" t="s">
        <v>183</v>
      </c>
    </row>
    <row r="316" spans="1:3">
      <c r="A316">
        <v>196523</v>
      </c>
      <c r="B316" t="s">
        <v>296</v>
      </c>
      <c r="C316" t="s">
        <v>183</v>
      </c>
    </row>
    <row r="317" spans="1:3">
      <c r="A317">
        <v>196530</v>
      </c>
      <c r="B317" t="s">
        <v>465</v>
      </c>
      <c r="C317" t="s">
        <v>183</v>
      </c>
    </row>
    <row r="318" spans="1:3">
      <c r="A318">
        <v>125732</v>
      </c>
      <c r="B318" t="s">
        <v>466</v>
      </c>
      <c r="C318" t="s">
        <v>191</v>
      </c>
    </row>
    <row r="319" spans="1:3">
      <c r="A319">
        <v>125733</v>
      </c>
      <c r="B319" t="s">
        <v>467</v>
      </c>
      <c r="C319" t="s">
        <v>191</v>
      </c>
    </row>
    <row r="320" spans="1:3">
      <c r="A320">
        <v>125734</v>
      </c>
      <c r="B320" t="s">
        <v>468</v>
      </c>
      <c r="C320" t="s">
        <v>191</v>
      </c>
    </row>
    <row r="321" spans="1:3">
      <c r="A321">
        <v>125735</v>
      </c>
      <c r="B321" t="s">
        <v>469</v>
      </c>
      <c r="C321" t="s">
        <v>191</v>
      </c>
    </row>
    <row r="322" spans="1:3">
      <c r="A322">
        <v>125736</v>
      </c>
      <c r="B322" t="s">
        <v>470</v>
      </c>
      <c r="C322" t="s">
        <v>191</v>
      </c>
    </row>
    <row r="323" spans="1:3">
      <c r="A323">
        <v>125737</v>
      </c>
      <c r="B323" t="s">
        <v>471</v>
      </c>
      <c r="C323" t="s">
        <v>191</v>
      </c>
    </row>
    <row r="324" spans="1:3">
      <c r="A324">
        <v>125738</v>
      </c>
      <c r="B324" t="s">
        <v>472</v>
      </c>
      <c r="C324" t="s">
        <v>191</v>
      </c>
    </row>
    <row r="325" spans="1:3">
      <c r="A325">
        <v>125739</v>
      </c>
      <c r="B325" t="s">
        <v>473</v>
      </c>
      <c r="C325" t="s">
        <v>191</v>
      </c>
    </row>
    <row r="326" spans="1:3">
      <c r="A326">
        <v>125740</v>
      </c>
      <c r="B326" t="s">
        <v>474</v>
      </c>
      <c r="C326" t="s">
        <v>191</v>
      </c>
    </row>
    <row r="327" spans="1:3">
      <c r="A327">
        <v>125741</v>
      </c>
      <c r="B327" t="s">
        <v>475</v>
      </c>
      <c r="C327" t="s">
        <v>191</v>
      </c>
    </row>
    <row r="328" spans="1:3">
      <c r="A328">
        <v>125742</v>
      </c>
      <c r="B328" t="s">
        <v>476</v>
      </c>
      <c r="C328" t="s">
        <v>191</v>
      </c>
    </row>
    <row r="329" spans="1:3">
      <c r="A329">
        <v>125743</v>
      </c>
      <c r="B329" t="s">
        <v>477</v>
      </c>
      <c r="C329" t="s">
        <v>191</v>
      </c>
    </row>
    <row r="330" spans="1:3">
      <c r="A330">
        <v>125744</v>
      </c>
      <c r="B330" t="s">
        <v>478</v>
      </c>
      <c r="C330" t="s">
        <v>191</v>
      </c>
    </row>
    <row r="331" spans="1:3">
      <c r="A331">
        <v>125745</v>
      </c>
      <c r="B331" t="s">
        <v>479</v>
      </c>
      <c r="C331" t="s">
        <v>191</v>
      </c>
    </row>
    <row r="332" spans="1:3">
      <c r="A332">
        <v>125746</v>
      </c>
      <c r="B332" t="s">
        <v>286</v>
      </c>
      <c r="C332" t="s">
        <v>191</v>
      </c>
    </row>
    <row r="333" spans="1:3">
      <c r="A333">
        <v>125747</v>
      </c>
      <c r="B333" t="s">
        <v>256</v>
      </c>
      <c r="C333" t="s">
        <v>191</v>
      </c>
    </row>
    <row r="334" spans="1:3">
      <c r="A334">
        <v>125748</v>
      </c>
      <c r="B334" t="s">
        <v>459</v>
      </c>
      <c r="C334" t="s">
        <v>191</v>
      </c>
    </row>
    <row r="335" spans="1:3">
      <c r="A335">
        <v>125749</v>
      </c>
      <c r="B335" t="s">
        <v>480</v>
      </c>
      <c r="C335" t="s">
        <v>191</v>
      </c>
    </row>
    <row r="336" spans="1:3">
      <c r="A336">
        <v>125750</v>
      </c>
      <c r="B336" t="s">
        <v>481</v>
      </c>
      <c r="C336" t="s">
        <v>191</v>
      </c>
    </row>
    <row r="337" spans="1:3">
      <c r="A337">
        <v>125751</v>
      </c>
      <c r="B337" t="s">
        <v>482</v>
      </c>
      <c r="C337" t="s">
        <v>194</v>
      </c>
    </row>
    <row r="338" spans="1:3">
      <c r="A338">
        <v>125752</v>
      </c>
      <c r="B338" t="s">
        <v>483</v>
      </c>
      <c r="C338" t="s">
        <v>194</v>
      </c>
    </row>
    <row r="339" spans="1:3">
      <c r="A339">
        <v>125753</v>
      </c>
      <c r="B339" t="s">
        <v>484</v>
      </c>
      <c r="C339" t="s">
        <v>194</v>
      </c>
    </row>
    <row r="340" spans="1:3">
      <c r="A340">
        <v>125754</v>
      </c>
      <c r="B340" t="s">
        <v>485</v>
      </c>
      <c r="C340" t="s">
        <v>194</v>
      </c>
    </row>
    <row r="341" spans="1:3">
      <c r="A341">
        <v>125755</v>
      </c>
      <c r="B341" t="s">
        <v>486</v>
      </c>
      <c r="C341" t="s">
        <v>194</v>
      </c>
    </row>
    <row r="342" spans="1:3">
      <c r="A342">
        <v>125756</v>
      </c>
      <c r="B342" t="s">
        <v>487</v>
      </c>
      <c r="C342" t="s">
        <v>194</v>
      </c>
    </row>
    <row r="343" spans="1:3">
      <c r="A343">
        <v>125757</v>
      </c>
      <c r="B343" t="s">
        <v>488</v>
      </c>
      <c r="C343" t="s">
        <v>194</v>
      </c>
    </row>
    <row r="344" spans="1:3">
      <c r="A344">
        <v>125758</v>
      </c>
      <c r="B344" t="s">
        <v>489</v>
      </c>
      <c r="C344" t="s">
        <v>194</v>
      </c>
    </row>
    <row r="345" spans="1:3">
      <c r="A345">
        <v>125759</v>
      </c>
      <c r="B345" t="s">
        <v>490</v>
      </c>
      <c r="C345" t="s">
        <v>194</v>
      </c>
    </row>
    <row r="346" spans="1:3">
      <c r="A346">
        <v>125760</v>
      </c>
      <c r="B346" t="s">
        <v>491</v>
      </c>
      <c r="C346" t="s">
        <v>194</v>
      </c>
    </row>
    <row r="347" spans="1:3">
      <c r="A347">
        <v>125761</v>
      </c>
      <c r="B347" t="s">
        <v>492</v>
      </c>
      <c r="C347" t="s">
        <v>194</v>
      </c>
    </row>
    <row r="348" spans="1:3">
      <c r="A348">
        <v>125762</v>
      </c>
      <c r="B348" t="s">
        <v>493</v>
      </c>
      <c r="C348" t="s">
        <v>194</v>
      </c>
    </row>
    <row r="349" spans="1:3">
      <c r="A349">
        <v>125763</v>
      </c>
      <c r="B349" t="s">
        <v>494</v>
      </c>
      <c r="C349" t="s">
        <v>194</v>
      </c>
    </row>
    <row r="350" spans="1:3">
      <c r="A350">
        <v>125764</v>
      </c>
      <c r="B350" t="s">
        <v>495</v>
      </c>
      <c r="C350" t="s">
        <v>194</v>
      </c>
    </row>
    <row r="351" spans="1:3">
      <c r="A351">
        <v>125765</v>
      </c>
      <c r="B351" t="s">
        <v>496</v>
      </c>
      <c r="C351" t="s">
        <v>194</v>
      </c>
    </row>
    <row r="352" spans="1:3">
      <c r="A352">
        <v>125766</v>
      </c>
      <c r="B352" t="s">
        <v>497</v>
      </c>
      <c r="C352" t="s">
        <v>194</v>
      </c>
    </row>
    <row r="353" spans="1:3">
      <c r="A353">
        <v>125767</v>
      </c>
      <c r="B353" t="s">
        <v>498</v>
      </c>
      <c r="C353" t="s">
        <v>194</v>
      </c>
    </row>
    <row r="354" spans="1:3">
      <c r="A354">
        <v>125768</v>
      </c>
      <c r="B354" t="s">
        <v>499</v>
      </c>
      <c r="C354" t="s">
        <v>194</v>
      </c>
    </row>
    <row r="355" spans="1:3">
      <c r="A355">
        <v>125769</v>
      </c>
      <c r="B355" t="s">
        <v>500</v>
      </c>
      <c r="C355" t="s">
        <v>194</v>
      </c>
    </row>
    <row r="356" spans="1:3">
      <c r="A356">
        <v>125770</v>
      </c>
      <c r="B356" t="s">
        <v>501</v>
      </c>
      <c r="C356" t="s">
        <v>194</v>
      </c>
    </row>
    <row r="357" spans="1:3">
      <c r="A357">
        <v>125771</v>
      </c>
      <c r="B357" t="s">
        <v>502</v>
      </c>
      <c r="C357" t="s">
        <v>194</v>
      </c>
    </row>
    <row r="358" spans="1:3">
      <c r="A358">
        <v>125772</v>
      </c>
      <c r="B358" t="s">
        <v>503</v>
      </c>
      <c r="C358" t="s">
        <v>194</v>
      </c>
    </row>
    <row r="359" spans="1:3">
      <c r="A359">
        <v>125773</v>
      </c>
      <c r="B359" t="s">
        <v>504</v>
      </c>
      <c r="C359" t="s">
        <v>194</v>
      </c>
    </row>
    <row r="360" spans="1:3">
      <c r="A360">
        <v>125774</v>
      </c>
      <c r="B360" t="s">
        <v>505</v>
      </c>
      <c r="C360" t="s">
        <v>194</v>
      </c>
    </row>
    <row r="361" spans="1:3">
      <c r="A361">
        <v>125775</v>
      </c>
      <c r="B361" t="s">
        <v>455</v>
      </c>
      <c r="C361" t="s">
        <v>194</v>
      </c>
    </row>
    <row r="362" spans="1:3">
      <c r="A362">
        <v>125776</v>
      </c>
      <c r="B362" t="s">
        <v>506</v>
      </c>
      <c r="C362" t="s">
        <v>194</v>
      </c>
    </row>
    <row r="363" spans="1:3">
      <c r="A363">
        <v>125777</v>
      </c>
      <c r="B363" t="s">
        <v>436</v>
      </c>
      <c r="C363" t="s">
        <v>194</v>
      </c>
    </row>
    <row r="364" spans="1:3">
      <c r="A364">
        <v>125778</v>
      </c>
      <c r="B364" t="s">
        <v>507</v>
      </c>
      <c r="C364" t="s">
        <v>194</v>
      </c>
    </row>
    <row r="365" spans="1:3">
      <c r="A365">
        <v>125779</v>
      </c>
      <c r="B365" t="s">
        <v>508</v>
      </c>
      <c r="C365" t="s">
        <v>194</v>
      </c>
    </row>
    <row r="366" spans="1:3">
      <c r="A366">
        <v>125780</v>
      </c>
      <c r="B366" t="s">
        <v>509</v>
      </c>
      <c r="C366" t="s">
        <v>194</v>
      </c>
    </row>
    <row r="367" spans="1:3">
      <c r="A367">
        <v>125781</v>
      </c>
      <c r="B367" t="s">
        <v>510</v>
      </c>
      <c r="C367" t="s">
        <v>194</v>
      </c>
    </row>
    <row r="368" spans="1:3">
      <c r="A368">
        <v>125782</v>
      </c>
      <c r="B368" t="s">
        <v>511</v>
      </c>
      <c r="C368" t="s">
        <v>201</v>
      </c>
    </row>
    <row r="369" spans="1:3">
      <c r="A369">
        <v>125783</v>
      </c>
      <c r="B369" t="s">
        <v>512</v>
      </c>
      <c r="C369" t="s">
        <v>201</v>
      </c>
    </row>
    <row r="370" spans="1:3">
      <c r="A370">
        <v>125784</v>
      </c>
      <c r="B370" t="s">
        <v>513</v>
      </c>
      <c r="C370" t="s">
        <v>201</v>
      </c>
    </row>
    <row r="371" spans="1:3">
      <c r="A371">
        <v>125785</v>
      </c>
      <c r="B371" t="s">
        <v>490</v>
      </c>
      <c r="C371" t="s">
        <v>201</v>
      </c>
    </row>
    <row r="372" spans="1:3">
      <c r="A372">
        <v>125786</v>
      </c>
      <c r="B372" t="s">
        <v>514</v>
      </c>
      <c r="C372" t="s">
        <v>201</v>
      </c>
    </row>
    <row r="373" spans="1:3">
      <c r="A373">
        <v>125787</v>
      </c>
      <c r="B373" t="s">
        <v>515</v>
      </c>
      <c r="C373" t="s">
        <v>201</v>
      </c>
    </row>
    <row r="374" spans="1:3">
      <c r="A374">
        <v>125788</v>
      </c>
      <c r="B374" t="s">
        <v>493</v>
      </c>
      <c r="C374" t="s">
        <v>201</v>
      </c>
    </row>
    <row r="375" spans="1:3">
      <c r="A375">
        <v>125789</v>
      </c>
      <c r="B375" t="s">
        <v>516</v>
      </c>
      <c r="C375" t="s">
        <v>201</v>
      </c>
    </row>
    <row r="376" spans="1:3">
      <c r="A376">
        <v>125790</v>
      </c>
      <c r="B376" t="s">
        <v>279</v>
      </c>
      <c r="C376" t="s">
        <v>201</v>
      </c>
    </row>
    <row r="377" spans="1:3">
      <c r="A377">
        <v>125791</v>
      </c>
      <c r="B377" t="s">
        <v>517</v>
      </c>
      <c r="C377" t="s">
        <v>201</v>
      </c>
    </row>
    <row r="378" spans="1:3">
      <c r="A378">
        <v>125792</v>
      </c>
      <c r="B378" t="s">
        <v>518</v>
      </c>
      <c r="C378" t="s">
        <v>201</v>
      </c>
    </row>
    <row r="379" spans="1:3">
      <c r="A379">
        <v>125793</v>
      </c>
      <c r="B379" t="s">
        <v>519</v>
      </c>
      <c r="C379" t="s">
        <v>201</v>
      </c>
    </row>
    <row r="380" spans="1:3">
      <c r="A380">
        <v>125794</v>
      </c>
      <c r="B380" t="s">
        <v>520</v>
      </c>
      <c r="C380" t="s">
        <v>201</v>
      </c>
    </row>
    <row r="381" spans="1:3">
      <c r="A381">
        <v>125795</v>
      </c>
      <c r="B381" t="s">
        <v>521</v>
      </c>
      <c r="C381" t="s">
        <v>201</v>
      </c>
    </row>
    <row r="382" spans="1:3">
      <c r="A382">
        <v>125796</v>
      </c>
      <c r="B382" t="s">
        <v>522</v>
      </c>
      <c r="C382" t="s">
        <v>201</v>
      </c>
    </row>
    <row r="383" spans="1:3">
      <c r="A383">
        <v>125797</v>
      </c>
      <c r="B383" t="s">
        <v>523</v>
      </c>
      <c r="C383" t="s">
        <v>201</v>
      </c>
    </row>
    <row r="384" spans="1:3">
      <c r="A384">
        <v>125798</v>
      </c>
      <c r="B384" t="s">
        <v>524</v>
      </c>
      <c r="C384" t="s">
        <v>201</v>
      </c>
    </row>
    <row r="385" spans="1:3">
      <c r="A385">
        <v>125799</v>
      </c>
      <c r="B385" t="s">
        <v>525</v>
      </c>
      <c r="C385" t="s">
        <v>201</v>
      </c>
    </row>
    <row r="386" spans="1:3">
      <c r="A386">
        <v>125800</v>
      </c>
      <c r="B386" t="s">
        <v>286</v>
      </c>
      <c r="C386" t="s">
        <v>201</v>
      </c>
    </row>
    <row r="387" spans="1:3">
      <c r="A387">
        <v>125801</v>
      </c>
      <c r="B387" t="s">
        <v>526</v>
      </c>
      <c r="C387" t="s">
        <v>201</v>
      </c>
    </row>
    <row r="388" spans="1:3">
      <c r="A388">
        <v>501386</v>
      </c>
      <c r="B388" t="s">
        <v>206</v>
      </c>
      <c r="C388" t="s">
        <v>201</v>
      </c>
    </row>
    <row r="389" spans="1:3">
      <c r="A389">
        <v>125803</v>
      </c>
      <c r="B389" t="s">
        <v>527</v>
      </c>
      <c r="C389" t="s">
        <v>201</v>
      </c>
    </row>
    <row r="390" spans="1:3">
      <c r="A390">
        <v>125804</v>
      </c>
      <c r="B390" t="s">
        <v>528</v>
      </c>
      <c r="C390" t="s">
        <v>201</v>
      </c>
    </row>
    <row r="391" spans="1:3">
      <c r="A391">
        <v>125805</v>
      </c>
      <c r="B391" t="s">
        <v>529</v>
      </c>
      <c r="C391" t="s">
        <v>201</v>
      </c>
    </row>
    <row r="392" spans="1:3">
      <c r="A392">
        <v>125806</v>
      </c>
      <c r="B392" t="s">
        <v>530</v>
      </c>
      <c r="C392" t="s">
        <v>201</v>
      </c>
    </row>
    <row r="393" spans="1:3">
      <c r="A393">
        <v>125807</v>
      </c>
      <c r="B393" t="s">
        <v>531</v>
      </c>
      <c r="C393" t="s">
        <v>201</v>
      </c>
    </row>
    <row r="394" spans="1:3">
      <c r="A394">
        <v>125808</v>
      </c>
      <c r="B394" t="s">
        <v>532</v>
      </c>
      <c r="C394" t="s">
        <v>201</v>
      </c>
    </row>
    <row r="395" spans="1:3">
      <c r="A395">
        <v>125809</v>
      </c>
      <c r="B395" t="s">
        <v>533</v>
      </c>
      <c r="C395" t="s">
        <v>201</v>
      </c>
    </row>
    <row r="396" spans="1:3">
      <c r="A396">
        <v>125810</v>
      </c>
      <c r="B396" t="s">
        <v>534</v>
      </c>
      <c r="C396" t="s">
        <v>201</v>
      </c>
    </row>
    <row r="397" spans="1:3">
      <c r="A397">
        <v>196508</v>
      </c>
      <c r="B397" t="s">
        <v>535</v>
      </c>
      <c r="C397" t="s">
        <v>201</v>
      </c>
    </row>
    <row r="398" spans="1:3">
      <c r="A398">
        <v>196526</v>
      </c>
      <c r="B398" t="s">
        <v>536</v>
      </c>
      <c r="C398" t="s">
        <v>201</v>
      </c>
    </row>
    <row r="399" spans="1:3">
      <c r="A399">
        <v>196527</v>
      </c>
      <c r="B399" t="s">
        <v>537</v>
      </c>
      <c r="C399" t="s">
        <v>201</v>
      </c>
    </row>
    <row r="400" spans="1:3">
      <c r="A400">
        <v>196528</v>
      </c>
      <c r="B400" t="s">
        <v>538</v>
      </c>
      <c r="C400" t="s">
        <v>201</v>
      </c>
    </row>
    <row r="401" spans="1:3">
      <c r="A401">
        <v>125811</v>
      </c>
      <c r="B401" t="s">
        <v>539</v>
      </c>
      <c r="C401" t="s">
        <v>209</v>
      </c>
    </row>
    <row r="402" spans="1:3">
      <c r="A402">
        <v>125812</v>
      </c>
      <c r="B402" t="s">
        <v>540</v>
      </c>
      <c r="C402" t="s">
        <v>209</v>
      </c>
    </row>
    <row r="403" spans="1:3">
      <c r="A403">
        <v>125813</v>
      </c>
      <c r="B403" t="s">
        <v>541</v>
      </c>
      <c r="C403" t="s">
        <v>209</v>
      </c>
    </row>
    <row r="404" spans="1:3">
      <c r="A404">
        <v>125814</v>
      </c>
      <c r="B404" t="s">
        <v>542</v>
      </c>
      <c r="C404" t="s">
        <v>209</v>
      </c>
    </row>
    <row r="405" spans="1:3">
      <c r="A405">
        <v>125815</v>
      </c>
      <c r="B405" t="s">
        <v>543</v>
      </c>
      <c r="C405" t="s">
        <v>209</v>
      </c>
    </row>
    <row r="406" spans="1:3">
      <c r="A406">
        <v>125816</v>
      </c>
      <c r="B406" t="s">
        <v>544</v>
      </c>
      <c r="C406" t="s">
        <v>209</v>
      </c>
    </row>
    <row r="407" spans="1:3">
      <c r="A407">
        <v>125817</v>
      </c>
      <c r="B407" t="s">
        <v>418</v>
      </c>
      <c r="C407" t="s">
        <v>209</v>
      </c>
    </row>
    <row r="408" spans="1:3">
      <c r="A408">
        <v>125818</v>
      </c>
      <c r="B408" t="s">
        <v>545</v>
      </c>
      <c r="C408" t="s">
        <v>209</v>
      </c>
    </row>
    <row r="409" spans="1:3">
      <c r="A409">
        <v>125819</v>
      </c>
      <c r="B409" t="s">
        <v>546</v>
      </c>
      <c r="C409" t="s">
        <v>209</v>
      </c>
    </row>
    <row r="410" spans="1:3">
      <c r="A410">
        <v>125820</v>
      </c>
      <c r="B410" t="s">
        <v>547</v>
      </c>
      <c r="C410" t="s">
        <v>209</v>
      </c>
    </row>
    <row r="411" spans="1:3">
      <c r="A411">
        <v>125821</v>
      </c>
      <c r="B411" t="s">
        <v>548</v>
      </c>
      <c r="C411" t="s">
        <v>209</v>
      </c>
    </row>
    <row r="412" spans="1:3">
      <c r="A412">
        <v>125822</v>
      </c>
      <c r="B412" t="s">
        <v>549</v>
      </c>
      <c r="C412" t="s">
        <v>209</v>
      </c>
    </row>
    <row r="413" spans="1:3">
      <c r="A413">
        <v>125823</v>
      </c>
      <c r="B413" t="s">
        <v>550</v>
      </c>
      <c r="C413" t="s">
        <v>209</v>
      </c>
    </row>
    <row r="414" spans="1:3">
      <c r="A414">
        <v>125824</v>
      </c>
      <c r="B414" t="s">
        <v>551</v>
      </c>
      <c r="C414" t="s">
        <v>209</v>
      </c>
    </row>
    <row r="415" spans="1:3">
      <c r="A415">
        <v>125825</v>
      </c>
      <c r="B415" t="s">
        <v>552</v>
      </c>
      <c r="C415" t="s">
        <v>209</v>
      </c>
    </row>
    <row r="416" spans="1:3">
      <c r="A416">
        <v>125826</v>
      </c>
      <c r="B416" t="s">
        <v>301</v>
      </c>
      <c r="C416" t="s">
        <v>209</v>
      </c>
    </row>
    <row r="417" spans="1:3">
      <c r="A417">
        <v>125827</v>
      </c>
      <c r="B417" t="s">
        <v>553</v>
      </c>
      <c r="C417" t="s">
        <v>209</v>
      </c>
    </row>
    <row r="418" spans="1:3">
      <c r="A418">
        <v>125828</v>
      </c>
      <c r="B418" t="s">
        <v>554</v>
      </c>
      <c r="C418" t="s">
        <v>209</v>
      </c>
    </row>
    <row r="419" spans="1:3">
      <c r="A419">
        <v>125829</v>
      </c>
      <c r="B419" t="s">
        <v>555</v>
      </c>
      <c r="C419" t="s">
        <v>209</v>
      </c>
    </row>
    <row r="420" spans="1:3">
      <c r="A420">
        <v>125830</v>
      </c>
      <c r="B420" t="s">
        <v>556</v>
      </c>
      <c r="C420" t="s">
        <v>209</v>
      </c>
    </row>
    <row r="421" spans="1:3">
      <c r="A421">
        <v>125831</v>
      </c>
      <c r="B421" t="s">
        <v>557</v>
      </c>
      <c r="C421" t="s">
        <v>209</v>
      </c>
    </row>
    <row r="422" spans="1:3">
      <c r="A422">
        <v>125832</v>
      </c>
      <c r="B422" t="s">
        <v>558</v>
      </c>
      <c r="C422" t="s">
        <v>209</v>
      </c>
    </row>
    <row r="423" spans="1:3">
      <c r="A423">
        <v>125833</v>
      </c>
      <c r="B423" t="s">
        <v>559</v>
      </c>
      <c r="C423" t="s">
        <v>209</v>
      </c>
    </row>
    <row r="424" spans="1:3">
      <c r="A424">
        <v>125835</v>
      </c>
      <c r="B424" t="s">
        <v>560</v>
      </c>
      <c r="C424" t="s">
        <v>209</v>
      </c>
    </row>
    <row r="425" spans="1:3">
      <c r="A425">
        <v>125836</v>
      </c>
      <c r="B425" t="s">
        <v>455</v>
      </c>
      <c r="C425" t="s">
        <v>209</v>
      </c>
    </row>
    <row r="426" spans="1:3">
      <c r="A426">
        <v>125837</v>
      </c>
      <c r="B426" t="s">
        <v>561</v>
      </c>
      <c r="C426" t="s">
        <v>209</v>
      </c>
    </row>
    <row r="427" spans="1:3">
      <c r="A427">
        <v>125838</v>
      </c>
      <c r="B427" t="s">
        <v>562</v>
      </c>
      <c r="C427" t="s">
        <v>209</v>
      </c>
    </row>
    <row r="428" spans="1:3">
      <c r="A428">
        <v>125839</v>
      </c>
      <c r="B428" t="s">
        <v>563</v>
      </c>
      <c r="C428" t="s">
        <v>209</v>
      </c>
    </row>
    <row r="429" spans="1:3">
      <c r="A429">
        <v>125840</v>
      </c>
      <c r="B429" t="s">
        <v>564</v>
      </c>
      <c r="C429" t="s">
        <v>209</v>
      </c>
    </row>
    <row r="430" spans="1:3">
      <c r="A430">
        <v>125841</v>
      </c>
      <c r="B430" t="s">
        <v>565</v>
      </c>
      <c r="C430" t="s">
        <v>209</v>
      </c>
    </row>
    <row r="431" spans="1:3">
      <c r="A431">
        <v>125842</v>
      </c>
      <c r="B431" t="s">
        <v>566</v>
      </c>
      <c r="C431" t="s">
        <v>215</v>
      </c>
    </row>
    <row r="432" spans="1:3">
      <c r="A432">
        <v>125843</v>
      </c>
      <c r="B432" t="s">
        <v>567</v>
      </c>
      <c r="C432" t="s">
        <v>215</v>
      </c>
    </row>
    <row r="433" spans="1:3">
      <c r="A433">
        <v>125844</v>
      </c>
      <c r="B433" t="s">
        <v>568</v>
      </c>
      <c r="C433" t="s">
        <v>215</v>
      </c>
    </row>
    <row r="434" spans="1:3">
      <c r="A434">
        <v>125845</v>
      </c>
      <c r="B434" t="s">
        <v>569</v>
      </c>
      <c r="C434" t="s">
        <v>215</v>
      </c>
    </row>
    <row r="435" spans="1:3">
      <c r="A435">
        <v>125846</v>
      </c>
      <c r="B435" t="s">
        <v>570</v>
      </c>
      <c r="C435" t="s">
        <v>215</v>
      </c>
    </row>
    <row r="436" spans="1:3">
      <c r="A436">
        <v>125847</v>
      </c>
      <c r="B436" t="s">
        <v>571</v>
      </c>
      <c r="C436" t="s">
        <v>215</v>
      </c>
    </row>
    <row r="437" spans="1:3">
      <c r="A437">
        <v>125848</v>
      </c>
      <c r="B437" t="s">
        <v>572</v>
      </c>
      <c r="C437" t="s">
        <v>215</v>
      </c>
    </row>
    <row r="438" spans="1:3">
      <c r="A438">
        <v>125849</v>
      </c>
      <c r="B438" t="s">
        <v>573</v>
      </c>
      <c r="C438" t="s">
        <v>215</v>
      </c>
    </row>
    <row r="439" spans="1:3">
      <c r="A439">
        <v>125850</v>
      </c>
      <c r="B439" t="s">
        <v>574</v>
      </c>
      <c r="C439" t="s">
        <v>215</v>
      </c>
    </row>
    <row r="440" spans="1:3">
      <c r="A440">
        <v>125851</v>
      </c>
      <c r="B440" t="s">
        <v>575</v>
      </c>
      <c r="C440" t="s">
        <v>215</v>
      </c>
    </row>
    <row r="441" spans="1:3">
      <c r="A441">
        <v>125852</v>
      </c>
      <c r="B441" t="s">
        <v>576</v>
      </c>
      <c r="C441" t="s">
        <v>215</v>
      </c>
    </row>
    <row r="442" spans="1:3">
      <c r="A442">
        <v>125853</v>
      </c>
      <c r="B442" t="s">
        <v>577</v>
      </c>
      <c r="C442" t="s">
        <v>215</v>
      </c>
    </row>
    <row r="443" spans="1:3">
      <c r="A443">
        <v>125854</v>
      </c>
      <c r="B443" t="s">
        <v>578</v>
      </c>
      <c r="C443" t="s">
        <v>215</v>
      </c>
    </row>
    <row r="444" spans="1:3">
      <c r="A444">
        <v>125855</v>
      </c>
      <c r="B444" t="s">
        <v>579</v>
      </c>
      <c r="C444" t="s">
        <v>215</v>
      </c>
    </row>
    <row r="445" spans="1:3">
      <c r="A445">
        <v>125856</v>
      </c>
      <c r="B445" t="s">
        <v>580</v>
      </c>
      <c r="C445" t="s">
        <v>219</v>
      </c>
    </row>
    <row r="446" spans="1:3">
      <c r="A446">
        <v>125857</v>
      </c>
      <c r="B446" t="s">
        <v>581</v>
      </c>
      <c r="C446" t="s">
        <v>219</v>
      </c>
    </row>
    <row r="447" spans="1:3">
      <c r="A447">
        <v>125858</v>
      </c>
      <c r="B447" t="s">
        <v>582</v>
      </c>
      <c r="C447" t="s">
        <v>219</v>
      </c>
    </row>
    <row r="448" spans="1:3">
      <c r="A448">
        <v>125859</v>
      </c>
      <c r="B448" t="s">
        <v>418</v>
      </c>
      <c r="C448" t="s">
        <v>219</v>
      </c>
    </row>
    <row r="449" spans="1:3">
      <c r="A449">
        <v>125860</v>
      </c>
      <c r="B449" t="s">
        <v>583</v>
      </c>
      <c r="C449" t="s">
        <v>219</v>
      </c>
    </row>
    <row r="450" spans="1:3">
      <c r="A450">
        <v>125861</v>
      </c>
      <c r="B450" t="s">
        <v>584</v>
      </c>
      <c r="C450" t="s">
        <v>219</v>
      </c>
    </row>
    <row r="451" spans="1:3">
      <c r="A451">
        <v>125862</v>
      </c>
      <c r="B451" t="s">
        <v>585</v>
      </c>
      <c r="C451" t="s">
        <v>219</v>
      </c>
    </row>
    <row r="452" spans="1:3">
      <c r="A452">
        <v>125863</v>
      </c>
      <c r="B452" t="s">
        <v>586</v>
      </c>
      <c r="C452" t="s">
        <v>219</v>
      </c>
    </row>
    <row r="453" spans="1:3">
      <c r="A453">
        <v>125864</v>
      </c>
      <c r="B453" t="s">
        <v>587</v>
      </c>
      <c r="C453" t="s">
        <v>219</v>
      </c>
    </row>
    <row r="454" spans="1:3">
      <c r="A454">
        <v>125865</v>
      </c>
      <c r="B454" t="s">
        <v>588</v>
      </c>
      <c r="C454" t="s">
        <v>219</v>
      </c>
    </row>
    <row r="455" spans="1:3">
      <c r="A455">
        <v>125866</v>
      </c>
      <c r="B455" t="s">
        <v>589</v>
      </c>
      <c r="C455" t="s">
        <v>219</v>
      </c>
    </row>
    <row r="456" spans="1:3">
      <c r="A456">
        <v>125867</v>
      </c>
      <c r="B456" t="s">
        <v>590</v>
      </c>
      <c r="C456" t="s">
        <v>219</v>
      </c>
    </row>
    <row r="457" spans="1:3">
      <c r="A457">
        <v>125868</v>
      </c>
      <c r="B457" t="s">
        <v>591</v>
      </c>
      <c r="C457" t="s">
        <v>219</v>
      </c>
    </row>
    <row r="458" spans="1:3">
      <c r="A458">
        <v>125869</v>
      </c>
      <c r="B458" t="s">
        <v>428</v>
      </c>
      <c r="C458" t="s">
        <v>219</v>
      </c>
    </row>
    <row r="459" spans="1:3">
      <c r="A459">
        <v>125870</v>
      </c>
      <c r="B459" t="s">
        <v>592</v>
      </c>
      <c r="C459" t="s">
        <v>219</v>
      </c>
    </row>
    <row r="460" spans="1:3">
      <c r="A460">
        <v>125871</v>
      </c>
      <c r="B460" t="s">
        <v>593</v>
      </c>
      <c r="C460" t="s">
        <v>219</v>
      </c>
    </row>
    <row r="461" spans="1:3">
      <c r="A461">
        <v>125872</v>
      </c>
      <c r="B461" t="s">
        <v>575</v>
      </c>
      <c r="C461" t="s">
        <v>219</v>
      </c>
    </row>
    <row r="462" spans="1:3">
      <c r="A462">
        <v>125873</v>
      </c>
      <c r="B462" t="s">
        <v>594</v>
      </c>
      <c r="C462" t="s">
        <v>219</v>
      </c>
    </row>
    <row r="463" spans="1:3">
      <c r="A463">
        <v>125874</v>
      </c>
      <c r="B463" t="s">
        <v>595</v>
      </c>
      <c r="C463" t="s">
        <v>219</v>
      </c>
    </row>
    <row r="464" spans="1:3">
      <c r="A464">
        <v>125875</v>
      </c>
      <c r="B464" t="s">
        <v>596</v>
      </c>
      <c r="C464" t="s">
        <v>219</v>
      </c>
    </row>
    <row r="465" spans="1:3">
      <c r="A465">
        <v>125876</v>
      </c>
      <c r="B465" t="s">
        <v>597</v>
      </c>
      <c r="C465" t="s">
        <v>219</v>
      </c>
    </row>
    <row r="466" spans="1:3">
      <c r="A466">
        <v>125877</v>
      </c>
      <c r="B466" t="s">
        <v>598</v>
      </c>
      <c r="C466" t="s">
        <v>219</v>
      </c>
    </row>
    <row r="467" spans="1:3">
      <c r="A467">
        <v>125878</v>
      </c>
      <c r="B467" t="s">
        <v>599</v>
      </c>
      <c r="C467" t="s">
        <v>219</v>
      </c>
    </row>
    <row r="468" spans="1:3">
      <c r="A468">
        <v>125879</v>
      </c>
      <c r="B468" t="s">
        <v>455</v>
      </c>
      <c r="C468" t="s">
        <v>219</v>
      </c>
    </row>
    <row r="469" spans="1:3">
      <c r="A469">
        <v>125880</v>
      </c>
      <c r="B469" t="s">
        <v>600</v>
      </c>
      <c r="C469" t="s">
        <v>219</v>
      </c>
    </row>
    <row r="470" spans="1:3">
      <c r="A470">
        <v>125881</v>
      </c>
      <c r="B470" t="s">
        <v>601</v>
      </c>
      <c r="C470" t="s">
        <v>219</v>
      </c>
    </row>
    <row r="471" spans="1:3">
      <c r="A471">
        <v>125882</v>
      </c>
      <c r="B471" t="s">
        <v>602</v>
      </c>
      <c r="C471" t="s">
        <v>219</v>
      </c>
    </row>
    <row r="472" spans="1:3">
      <c r="A472">
        <v>125883</v>
      </c>
      <c r="B472" t="s">
        <v>603</v>
      </c>
      <c r="C472" t="s">
        <v>219</v>
      </c>
    </row>
    <row r="473" spans="1:3">
      <c r="A473">
        <v>125884</v>
      </c>
      <c r="B473" t="s">
        <v>604</v>
      </c>
      <c r="C473" t="s">
        <v>219</v>
      </c>
    </row>
    <row r="474" spans="1:3">
      <c r="A474">
        <v>125885</v>
      </c>
      <c r="B474" t="s">
        <v>605</v>
      </c>
      <c r="C474" t="s">
        <v>219</v>
      </c>
    </row>
    <row r="475" spans="1:3">
      <c r="A475">
        <v>196505</v>
      </c>
      <c r="B475" t="s">
        <v>606</v>
      </c>
      <c r="C475" t="s">
        <v>219</v>
      </c>
    </row>
    <row r="476" spans="1:3">
      <c r="A476">
        <v>196506</v>
      </c>
      <c r="B476" t="s">
        <v>535</v>
      </c>
      <c r="C476" t="s">
        <v>219</v>
      </c>
    </row>
    <row r="477" spans="1:3">
      <c r="A477">
        <v>196516</v>
      </c>
      <c r="B477" t="s">
        <v>607</v>
      </c>
      <c r="C477" t="s">
        <v>219</v>
      </c>
    </row>
    <row r="478" spans="1:3">
      <c r="A478">
        <v>196522</v>
      </c>
      <c r="B478" t="s">
        <v>608</v>
      </c>
      <c r="C478" t="s">
        <v>219</v>
      </c>
    </row>
    <row r="479" spans="1:3">
      <c r="A479">
        <v>196525</v>
      </c>
      <c r="B479" t="s">
        <v>609</v>
      </c>
      <c r="C479" t="s">
        <v>219</v>
      </c>
    </row>
    <row r="480" spans="1:3">
      <c r="A480">
        <v>125886</v>
      </c>
      <c r="B480" t="s">
        <v>317</v>
      </c>
      <c r="C480" t="s">
        <v>228</v>
      </c>
    </row>
    <row r="481" spans="1:3">
      <c r="A481">
        <v>125887</v>
      </c>
      <c r="B481" t="s">
        <v>610</v>
      </c>
      <c r="C481" t="s">
        <v>228</v>
      </c>
    </row>
    <row r="482" spans="1:3">
      <c r="A482">
        <v>125888</v>
      </c>
      <c r="B482" t="s">
        <v>611</v>
      </c>
      <c r="C482" t="s">
        <v>228</v>
      </c>
    </row>
    <row r="483" spans="1:3">
      <c r="A483">
        <v>125889</v>
      </c>
      <c r="B483" t="s">
        <v>612</v>
      </c>
      <c r="C483" t="s">
        <v>228</v>
      </c>
    </row>
    <row r="484" spans="1:3">
      <c r="A484">
        <v>125890</v>
      </c>
      <c r="B484" t="s">
        <v>613</v>
      </c>
      <c r="C484" t="s">
        <v>228</v>
      </c>
    </row>
    <row r="485" spans="1:3">
      <c r="A485">
        <v>125891</v>
      </c>
      <c r="B485" t="s">
        <v>614</v>
      </c>
      <c r="C485" t="s">
        <v>228</v>
      </c>
    </row>
    <row r="486" spans="1:3">
      <c r="A486">
        <v>125893</v>
      </c>
      <c r="B486" t="s">
        <v>615</v>
      </c>
      <c r="C486" t="s">
        <v>228</v>
      </c>
    </row>
    <row r="487" spans="1:3">
      <c r="A487">
        <v>125894</v>
      </c>
      <c r="B487" t="s">
        <v>616</v>
      </c>
      <c r="C487" t="s">
        <v>228</v>
      </c>
    </row>
    <row r="488" spans="1:3">
      <c r="A488">
        <v>125895</v>
      </c>
      <c r="B488" t="s">
        <v>617</v>
      </c>
      <c r="C488" t="s">
        <v>228</v>
      </c>
    </row>
    <row r="489" spans="1:3">
      <c r="A489">
        <v>125896</v>
      </c>
      <c r="B489" t="s">
        <v>618</v>
      </c>
      <c r="C489" t="s">
        <v>228</v>
      </c>
    </row>
    <row r="490" spans="1:3">
      <c r="A490">
        <v>125897</v>
      </c>
      <c r="B490" t="s">
        <v>619</v>
      </c>
      <c r="C490" t="s">
        <v>228</v>
      </c>
    </row>
    <row r="491" spans="1:3">
      <c r="A491">
        <v>125898</v>
      </c>
      <c r="B491" t="s">
        <v>620</v>
      </c>
      <c r="C491" t="s">
        <v>228</v>
      </c>
    </row>
    <row r="492" spans="1:3">
      <c r="A492">
        <v>125899</v>
      </c>
      <c r="B492" t="s">
        <v>455</v>
      </c>
      <c r="C492" t="s">
        <v>228</v>
      </c>
    </row>
    <row r="493" spans="1:3">
      <c r="A493">
        <v>125900</v>
      </c>
      <c r="B493" t="s">
        <v>436</v>
      </c>
      <c r="C493" t="s">
        <v>228</v>
      </c>
    </row>
    <row r="494" spans="1:3">
      <c r="A494">
        <v>125901</v>
      </c>
      <c r="B494" t="s">
        <v>621</v>
      </c>
      <c r="C494" t="s">
        <v>228</v>
      </c>
    </row>
    <row r="495" spans="1:3">
      <c r="A495">
        <v>125902</v>
      </c>
      <c r="B495" t="s">
        <v>622</v>
      </c>
      <c r="C495" t="s">
        <v>228</v>
      </c>
    </row>
    <row r="496" spans="1:3">
      <c r="A496">
        <v>125903</v>
      </c>
      <c r="B496" t="s">
        <v>623</v>
      </c>
      <c r="C496" t="s">
        <v>228</v>
      </c>
    </row>
    <row r="497" spans="1:3">
      <c r="A497">
        <v>125904</v>
      </c>
      <c r="B497" t="s">
        <v>624</v>
      </c>
      <c r="C497" t="s">
        <v>228</v>
      </c>
    </row>
    <row r="498" spans="1:3">
      <c r="A498">
        <v>125905</v>
      </c>
      <c r="B498" t="s">
        <v>625</v>
      </c>
      <c r="C498" t="s">
        <v>228</v>
      </c>
    </row>
    <row r="499" spans="1:3">
      <c r="A499">
        <v>125906</v>
      </c>
      <c r="B499" t="s">
        <v>626</v>
      </c>
      <c r="C499" t="s">
        <v>228</v>
      </c>
    </row>
    <row r="500" spans="1:3">
      <c r="A500">
        <v>125907</v>
      </c>
      <c r="B500" t="s">
        <v>627</v>
      </c>
      <c r="C500" t="s">
        <v>228</v>
      </c>
    </row>
    <row r="501" spans="1:3">
      <c r="A501">
        <v>125908</v>
      </c>
      <c r="B501" t="s">
        <v>628</v>
      </c>
      <c r="C501" t="s">
        <v>228</v>
      </c>
    </row>
    <row r="502" spans="1:3">
      <c r="A502">
        <v>125909</v>
      </c>
      <c r="B502" t="s">
        <v>629</v>
      </c>
      <c r="C502" t="s">
        <v>228</v>
      </c>
    </row>
    <row r="503" spans="1:3">
      <c r="A503">
        <v>125910</v>
      </c>
      <c r="B503" t="s">
        <v>630</v>
      </c>
      <c r="C503" t="s">
        <v>228</v>
      </c>
    </row>
    <row r="504" spans="1:3">
      <c r="A504">
        <v>196504</v>
      </c>
      <c r="B504" t="s">
        <v>631</v>
      </c>
      <c r="C504" t="s">
        <v>228</v>
      </c>
    </row>
    <row r="505" spans="1:3">
      <c r="A505">
        <v>196517</v>
      </c>
      <c r="B505" t="s">
        <v>632</v>
      </c>
      <c r="C505" t="s">
        <v>228</v>
      </c>
    </row>
    <row r="506" spans="1:3">
      <c r="A506">
        <v>196524</v>
      </c>
      <c r="B506" t="s">
        <v>633</v>
      </c>
      <c r="C506" t="s">
        <v>228</v>
      </c>
    </row>
    <row r="507" spans="1:3">
      <c r="A507">
        <v>196529</v>
      </c>
      <c r="B507" t="s">
        <v>634</v>
      </c>
      <c r="C507" t="s">
        <v>228</v>
      </c>
    </row>
  </sheetData>
  <sortState xmlns:xlrd2="http://schemas.microsoft.com/office/spreadsheetml/2017/richdata2" ref="E2:E32">
    <sortCondition ref="E2:E3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Encoding</vt:lpstr>
      <vt:lpstr>IPCRF_PART I</vt:lpstr>
      <vt:lpstr>PART II COMPETENCIES (HTs)</vt:lpstr>
      <vt:lpstr>PART III-IV_2021 (3)</vt:lpstr>
      <vt:lpstr>Encoding!Print_Area</vt:lpstr>
      <vt:lpstr>'IPCRF_PART I'!Print_Area</vt:lpstr>
      <vt:lpstr>'PART II COMPETENCIES (HTs)'!Print_Area</vt:lpstr>
      <vt:lpstr>'PART III-IV_2021 (3)'!Print_Area</vt:lpstr>
      <vt:lpstr>'IPCRF_PART 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Mhodi (ICT Section)</cp:lastModifiedBy>
  <cp:lastPrinted>2023-07-17T10:05:41Z</cp:lastPrinted>
  <dcterms:created xsi:type="dcterms:W3CDTF">2022-07-25T03:23:30Z</dcterms:created>
  <dcterms:modified xsi:type="dcterms:W3CDTF">2023-07-31T07:11:16Z</dcterms:modified>
</cp:coreProperties>
</file>